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25" windowHeight="11430" tabRatio="971" activeTab="0"/>
  </bookViews>
  <sheets>
    <sheet name="BPU" sheetId="1" r:id="rId1"/>
    <sheet name="Récapitulatif" sheetId="2" r:id="rId2"/>
    <sheet name="Promotion-Busoro" sheetId="3" r:id="rId3"/>
    <sheet name="Soins ambulatoires-Busoro" sheetId="4" r:id="rId4"/>
    <sheet name="Aménagements Busoro-Ferme" sheetId="5" r:id="rId5"/>
    <sheet name="Aménagements Busoro-cond" sheetId="6" r:id="rId6"/>
  </sheets>
  <externalReferences>
    <externalReference r:id="rId9"/>
  </externalReferences>
  <definedNames>
    <definedName name="_xlfn.BAHTTEXT" hidden="1">#NAME?</definedName>
    <definedName name="DBC">'[1]macro'!$B$1:$C$1000</definedName>
    <definedName name="_xlnm.Print_Titles" localSheetId="5">'Aménagements Busoro-cond'!$1:$6</definedName>
    <definedName name="_xlnm.Print_Titles" localSheetId="4">'Aménagements Busoro-Ferme'!$1:$6</definedName>
    <definedName name="_xlnm.Print_Titles" localSheetId="0">'BPU'!$1:$6</definedName>
    <definedName name="_xlnm.Print_Titles" localSheetId="2">'Promotion-Busoro'!$1:$6</definedName>
    <definedName name="_xlnm.Print_Titles" localSheetId="1">'Récapitulatif'!$1:$6</definedName>
    <definedName name="_xlnm.Print_Titles" localSheetId="3">'Soins ambulatoires-Busoro'!$1:$6</definedName>
    <definedName name="_xlnm.Print_Area" localSheetId="5">'Aménagements Busoro-cond'!$A$1:$F$43</definedName>
    <definedName name="_xlnm.Print_Area" localSheetId="4">'Aménagements Busoro-Ferme'!$A$1:$F$50</definedName>
    <definedName name="_xlnm.Print_Area" localSheetId="0">'BPU'!$A$1:$E$341</definedName>
    <definedName name="_xlnm.Print_Area" localSheetId="2">'Promotion-Busoro'!$A$1:$F$156</definedName>
    <definedName name="_xlnm.Print_Area" localSheetId="1">'Récapitulatif'!$A$1:$C$38</definedName>
    <definedName name="_xlnm.Print_Area" localSheetId="3">'Soins ambulatoires-Busoro'!$A$1:$F$49</definedName>
  </definedNames>
  <calcPr fullCalcOnLoad="1"/>
</workbook>
</file>

<file path=xl/sharedStrings.xml><?xml version="1.0" encoding="utf-8"?>
<sst xmlns="http://schemas.openxmlformats.org/spreadsheetml/2006/main" count="1340" uniqueCount="533">
  <si>
    <t>DESIGNATION</t>
  </si>
  <si>
    <t>U</t>
  </si>
  <si>
    <t>QUANTITE</t>
  </si>
  <si>
    <t>INSTALLATION DE CHANTIER</t>
  </si>
  <si>
    <t>ff</t>
  </si>
  <si>
    <t>TERRASSEMENTS</t>
  </si>
  <si>
    <t>m3</t>
  </si>
  <si>
    <t>Evacuation des terres en dépôt</t>
  </si>
  <si>
    <t>Remblais contre les ouvrages</t>
  </si>
  <si>
    <t>PROTECTION CONTRE L'HUMIDITE</t>
  </si>
  <si>
    <t>ml</t>
  </si>
  <si>
    <t>Protection contre la remontée des eaux dans les dalles</t>
  </si>
  <si>
    <t>m2</t>
  </si>
  <si>
    <t>SOUBASSEMENT</t>
  </si>
  <si>
    <t>BETON</t>
  </si>
  <si>
    <t>Béton non armé</t>
  </si>
  <si>
    <t>Béton de propreté</t>
  </si>
  <si>
    <t>Béton armé</t>
  </si>
  <si>
    <t>Béton armé de semelles</t>
  </si>
  <si>
    <t>Béton armé de fûts de colonne</t>
  </si>
  <si>
    <t>MACONNERIE</t>
  </si>
  <si>
    <t>REVETEMENT</t>
  </si>
  <si>
    <t>Enduit de ciment taloché fin</t>
  </si>
  <si>
    <t>Revêtement en carreaux de faïence</t>
  </si>
  <si>
    <t>COUVERTURE et ETANCHEITE</t>
  </si>
  <si>
    <t>Couverture et étanchéité des toitures</t>
  </si>
  <si>
    <t>pc</t>
  </si>
  <si>
    <t>HUISSERIE et MENUISERIE</t>
  </si>
  <si>
    <t>PEINTURE</t>
  </si>
  <si>
    <t>SANITAIRE-PLOMBERIE</t>
  </si>
  <si>
    <t xml:space="preserve">Réseau d'Evacuation </t>
  </si>
  <si>
    <t>W.C. type anglais</t>
  </si>
  <si>
    <t>Lavabo</t>
  </si>
  <si>
    <t>ELECTRICITE</t>
  </si>
  <si>
    <t>fft</t>
  </si>
  <si>
    <t>AMENAGEMENT et VOIRIE des ABORDS</t>
  </si>
  <si>
    <t>MONTANT TOTAL</t>
  </si>
  <si>
    <t>PRIX UNITAIRE</t>
  </si>
  <si>
    <t>Fondation</t>
  </si>
  <si>
    <t>Béton armé de longrine</t>
  </si>
  <si>
    <t>Béton en élévation</t>
  </si>
  <si>
    <t>FAUX PLAFOND</t>
  </si>
  <si>
    <t>Surface hors-œuvre totale</t>
  </si>
  <si>
    <t>Coût au m2</t>
  </si>
  <si>
    <t>Fouilles de fondations</t>
  </si>
  <si>
    <t>Béton armé de colonne</t>
  </si>
  <si>
    <t>Béton armé de dalle haute</t>
  </si>
  <si>
    <t>Béton armé de poutres haut</t>
  </si>
  <si>
    <t>RDC</t>
  </si>
  <si>
    <t>Béton armé d'escalier</t>
  </si>
  <si>
    <t>Porte isoplanes</t>
  </si>
  <si>
    <t>Main courante</t>
  </si>
  <si>
    <t>Appareil sanitaire</t>
  </si>
  <si>
    <t>Ir Kelly MATEGEKO</t>
  </si>
  <si>
    <t>Planche de rive</t>
  </si>
  <si>
    <t>Caniveau E.P.</t>
  </si>
  <si>
    <t>Noue</t>
  </si>
  <si>
    <t>Protection contre l'humidité ascencionnelle dans les murs</t>
  </si>
  <si>
    <t>Béton armé de chainage supérieur</t>
  </si>
  <si>
    <t>Béton armé de dalle de sol flottante</t>
  </si>
  <si>
    <t>Interrupteur SA</t>
  </si>
  <si>
    <t>Interrupteur DD</t>
  </si>
  <si>
    <t>Prise 2P+T</t>
  </si>
  <si>
    <t>Prise 3P+N+T</t>
  </si>
  <si>
    <t>diam 75mm</t>
  </si>
  <si>
    <t>diam 110mm</t>
  </si>
  <si>
    <t>diam 1/2 "</t>
  </si>
  <si>
    <t>diam 3/4 "</t>
  </si>
  <si>
    <t>Bétons divers</t>
  </si>
  <si>
    <t>Béton de socle</t>
  </si>
  <si>
    <t>Mise à la terre</t>
  </si>
  <si>
    <t>FONDATIONS</t>
  </si>
  <si>
    <t>Chambre de visite E.U, E.V. et E.P.</t>
  </si>
  <si>
    <t>Descentes diam 110mm</t>
  </si>
  <si>
    <t>0.00</t>
  </si>
  <si>
    <t>POSTE</t>
  </si>
  <si>
    <t>1.00</t>
  </si>
  <si>
    <t>2.00</t>
  </si>
  <si>
    <t>3.00</t>
  </si>
  <si>
    <t>4.00</t>
  </si>
  <si>
    <t>5.00</t>
  </si>
  <si>
    <t>6.00</t>
  </si>
  <si>
    <t>8.00</t>
  </si>
  <si>
    <t>9.00</t>
  </si>
  <si>
    <t>10.00</t>
  </si>
  <si>
    <t>12.00</t>
  </si>
  <si>
    <t>11.00</t>
  </si>
  <si>
    <t>13.00</t>
  </si>
  <si>
    <t>14.00</t>
  </si>
  <si>
    <t>17.00</t>
  </si>
  <si>
    <t>0.01</t>
  </si>
  <si>
    <t>1.01</t>
  </si>
  <si>
    <t>1.02</t>
  </si>
  <si>
    <t>1.03</t>
  </si>
  <si>
    <t>2.01</t>
  </si>
  <si>
    <t>3.01</t>
  </si>
  <si>
    <t>3.02</t>
  </si>
  <si>
    <t>4.01</t>
  </si>
  <si>
    <t>5.01</t>
  </si>
  <si>
    <t>5.01.1</t>
  </si>
  <si>
    <t>5.02</t>
  </si>
  <si>
    <t>5.02.1</t>
  </si>
  <si>
    <t>5.02.1.2</t>
  </si>
  <si>
    <t>5.02.1.1</t>
  </si>
  <si>
    <t>5.02.1.3</t>
  </si>
  <si>
    <t>5.02.2</t>
  </si>
  <si>
    <t>5.02.2.1</t>
  </si>
  <si>
    <t>5.02.2.2</t>
  </si>
  <si>
    <t>5.02.2.3</t>
  </si>
  <si>
    <t>5.02.2.4</t>
  </si>
  <si>
    <t>5.03</t>
  </si>
  <si>
    <t>5.03.1</t>
  </si>
  <si>
    <t>5.03.2</t>
  </si>
  <si>
    <t>5.03.3</t>
  </si>
  <si>
    <t>Béton armé de chainage inférieur</t>
  </si>
  <si>
    <t>Béton armé de chainage vertical</t>
  </si>
  <si>
    <t>Hérisson de moellons</t>
  </si>
  <si>
    <t>coffrages</t>
  </si>
  <si>
    <t>Portes métalliques pleines</t>
  </si>
  <si>
    <t>Interrupteur bipolaire</t>
  </si>
  <si>
    <t>Prise 2P+T étanche</t>
  </si>
  <si>
    <t>Devis Estimatif -  Récapitulatif</t>
  </si>
  <si>
    <t>1.04</t>
  </si>
  <si>
    <t>5.03.5</t>
  </si>
  <si>
    <t>8.01</t>
  </si>
  <si>
    <t>8.03</t>
  </si>
  <si>
    <t>8.04</t>
  </si>
  <si>
    <t>8.05</t>
  </si>
  <si>
    <t>8.06</t>
  </si>
  <si>
    <t>9.01</t>
  </si>
  <si>
    <t>9.02</t>
  </si>
  <si>
    <t>9.04</t>
  </si>
  <si>
    <t>9.05</t>
  </si>
  <si>
    <t>9.06</t>
  </si>
  <si>
    <t>9.07</t>
  </si>
  <si>
    <t>9.09</t>
  </si>
  <si>
    <t>9.10</t>
  </si>
  <si>
    <t>9.11</t>
  </si>
  <si>
    <t>9.12</t>
  </si>
  <si>
    <t>9.05.1</t>
  </si>
  <si>
    <t>10.01</t>
  </si>
  <si>
    <t>11.01</t>
  </si>
  <si>
    <t>11.02</t>
  </si>
  <si>
    <t>11.04</t>
  </si>
  <si>
    <t>11.05</t>
  </si>
  <si>
    <t>11.06</t>
  </si>
  <si>
    <t>11.07</t>
  </si>
  <si>
    <t>11.08</t>
  </si>
  <si>
    <t>11.10</t>
  </si>
  <si>
    <t>11.11</t>
  </si>
  <si>
    <t>12.01</t>
  </si>
  <si>
    <t>12.02</t>
  </si>
  <si>
    <t>13.01</t>
  </si>
  <si>
    <t>13.03</t>
  </si>
  <si>
    <t>13.04</t>
  </si>
  <si>
    <t>13.03.2</t>
  </si>
  <si>
    <t>13.04.1</t>
  </si>
  <si>
    <t>13.04.2</t>
  </si>
  <si>
    <t>13.04.3</t>
  </si>
  <si>
    <t>13.04.4</t>
  </si>
  <si>
    <t>13.04.7</t>
  </si>
  <si>
    <t>14.02</t>
  </si>
  <si>
    <t>14.03</t>
  </si>
  <si>
    <t>14.04.1</t>
  </si>
  <si>
    <t>14.04.2</t>
  </si>
  <si>
    <t>14.04.3</t>
  </si>
  <si>
    <t>14.05.1</t>
  </si>
  <si>
    <t>14.05.2</t>
  </si>
  <si>
    <t>14.05.3</t>
  </si>
  <si>
    <t>14.06.1</t>
  </si>
  <si>
    <t>17.01</t>
  </si>
  <si>
    <t>18.01</t>
  </si>
  <si>
    <t>DIVERS</t>
  </si>
  <si>
    <t>18.00</t>
  </si>
  <si>
    <t>Total poste 13</t>
  </si>
  <si>
    <t>18.02</t>
  </si>
  <si>
    <t>N°</t>
  </si>
  <si>
    <t>18.03</t>
  </si>
  <si>
    <t>Total poste 17</t>
  </si>
  <si>
    <t>Total poste 14</t>
  </si>
  <si>
    <t>Total poste 12</t>
  </si>
  <si>
    <t>Total poste 9</t>
  </si>
  <si>
    <t>Total poste 6</t>
  </si>
  <si>
    <t>Total poste 5</t>
  </si>
  <si>
    <t>Total poste 4</t>
  </si>
  <si>
    <t>Total poste 3</t>
  </si>
  <si>
    <t>Total poste 1</t>
  </si>
  <si>
    <t>5.03.6</t>
  </si>
  <si>
    <t>Enduit de ciment tyrolien écrasé</t>
  </si>
  <si>
    <t>Jointoiement des maçonneries</t>
  </si>
  <si>
    <t>Tubes de 40x40X1,5mm</t>
  </si>
  <si>
    <t xml:space="preserve">Rampants </t>
  </si>
  <si>
    <t xml:space="preserve">Porte métalliques vitrées </t>
  </si>
  <si>
    <t>11.03</t>
  </si>
  <si>
    <t>11.09</t>
  </si>
  <si>
    <t>Tube métallique support de rideau</t>
  </si>
  <si>
    <t>Béton armé des dalles de passage sur caniveau</t>
  </si>
  <si>
    <t xml:space="preserve">Peinture acrylique sur enduits </t>
  </si>
  <si>
    <t>Chambres de vannes</t>
  </si>
  <si>
    <t>diam 1 "</t>
  </si>
  <si>
    <t>W.C. type turc</t>
  </si>
  <si>
    <t xml:space="preserve">Siphon de sol </t>
  </si>
  <si>
    <t>diam 125mm</t>
  </si>
  <si>
    <t>Tableau divisionnaire,  cablage et filerie</t>
  </si>
  <si>
    <t>Interrupteur bipolaire DD</t>
  </si>
  <si>
    <t>Interrupteur étanche</t>
  </si>
  <si>
    <t>14.04.4</t>
  </si>
  <si>
    <t>14.04.5</t>
  </si>
  <si>
    <t>14.01.1</t>
  </si>
  <si>
    <t>14.01.2</t>
  </si>
  <si>
    <t>Béton cyclopéen</t>
  </si>
  <si>
    <t xml:space="preserve">Charpente </t>
  </si>
  <si>
    <t>Urinoir</t>
  </si>
  <si>
    <t>Décapage géneral - Terrassement en déblais remblais</t>
  </si>
  <si>
    <t>18.04</t>
  </si>
  <si>
    <t>17.02</t>
  </si>
  <si>
    <t>Caniveau collecteur E.P.</t>
  </si>
  <si>
    <t>Maçonnerie en briques artisanales de 10cm</t>
  </si>
  <si>
    <t>Maçonnerie en briques artisanales  de 20cm</t>
  </si>
  <si>
    <t>6.05</t>
  </si>
  <si>
    <t>Total poste 10</t>
  </si>
  <si>
    <t>diam 50mm</t>
  </si>
  <si>
    <t>Raccordement du site</t>
  </si>
  <si>
    <t>5x4mm2</t>
  </si>
  <si>
    <t>Guichet</t>
  </si>
  <si>
    <t>Béton armé de la dalle de sol portante y compris les dallettes amovibles</t>
  </si>
  <si>
    <t>Engazonnements</t>
  </si>
  <si>
    <t>Puit perdu</t>
  </si>
  <si>
    <t>Fosse septique</t>
  </si>
  <si>
    <t>Puisard</t>
  </si>
  <si>
    <t>16 usagers</t>
  </si>
  <si>
    <t>Bac dégraisseur</t>
  </si>
  <si>
    <t>Escalier en maçonnerie de moellons</t>
  </si>
  <si>
    <t>Clôture en tubes métalliques, fil barbelé et haie vive</t>
  </si>
  <si>
    <t>Bassin d'infiltration</t>
  </si>
  <si>
    <t>8.02</t>
  </si>
  <si>
    <t>9.03</t>
  </si>
  <si>
    <t>9.08</t>
  </si>
  <si>
    <t>13.03.3</t>
  </si>
  <si>
    <t>13.03.4</t>
  </si>
  <si>
    <t>13.03.5</t>
  </si>
  <si>
    <t>13.03.6</t>
  </si>
  <si>
    <t>13.03.7</t>
  </si>
  <si>
    <t>13.04.6</t>
  </si>
  <si>
    <t>17.03</t>
  </si>
  <si>
    <t>Mise à la terre - Bâtiment</t>
  </si>
  <si>
    <t>5.02.3</t>
  </si>
  <si>
    <t>5.02.4</t>
  </si>
  <si>
    <t>5.02.7</t>
  </si>
  <si>
    <t>5.01.2</t>
  </si>
  <si>
    <t>5.02.5</t>
  </si>
  <si>
    <t>5.02.6</t>
  </si>
  <si>
    <t>Béton armé des rampes d'accès dans les bâtiments</t>
  </si>
  <si>
    <t xml:space="preserve">Revêtement des parkings et pistes intérieures en latérite </t>
  </si>
  <si>
    <t>Pictogramme et signalisation</t>
  </si>
  <si>
    <t>14.07</t>
  </si>
  <si>
    <t>14.08</t>
  </si>
  <si>
    <t>14.10</t>
  </si>
  <si>
    <t>Mât de drapeau</t>
  </si>
  <si>
    <t>17.04</t>
  </si>
  <si>
    <t>17.05</t>
  </si>
  <si>
    <t>17.06</t>
  </si>
  <si>
    <t>17.07</t>
  </si>
  <si>
    <t>Arbres décoratifs</t>
  </si>
  <si>
    <t xml:space="preserve">Câbles d'alimentation des bâtiments </t>
  </si>
  <si>
    <t>Paratonnerre</t>
  </si>
  <si>
    <t>Maçonnerie de moellons y compris murs de soutènnement</t>
  </si>
  <si>
    <t>Bloc Autonome d’Eclairage de Sécurité</t>
  </si>
  <si>
    <t>13.03.1.1</t>
  </si>
  <si>
    <t>Réseau d'Evacuation en tuyaux PVC à l'intérieur des bâtiments</t>
  </si>
  <si>
    <t>13.03.1.2</t>
  </si>
  <si>
    <t>Réseau d'Evacuation en tuyaux PVC à l'extérieur des bâtiments</t>
  </si>
  <si>
    <t>13.02.1</t>
  </si>
  <si>
    <t>13.02.2</t>
  </si>
  <si>
    <t>Réseau d'Alimentation en tuyaux PPR à l'intérieur des bâtiments</t>
  </si>
  <si>
    <t>Réseau d'Alimentation en tuyaux PVC à l'extérieur des bâtiments</t>
  </si>
  <si>
    <t>Béton de trottoir</t>
  </si>
  <si>
    <t>14.10.1</t>
  </si>
  <si>
    <t>14.10.2</t>
  </si>
  <si>
    <t>14.10.3</t>
  </si>
  <si>
    <t>14.10.4</t>
  </si>
  <si>
    <t>14.10.5</t>
  </si>
  <si>
    <t>Fenêtres à louvres</t>
  </si>
  <si>
    <t>10.02</t>
  </si>
  <si>
    <t>Faux plafond en PVC</t>
  </si>
  <si>
    <t>Maçonnerie en briques semi industrielles de 29cm d'épaisseur</t>
  </si>
  <si>
    <t>6.04</t>
  </si>
  <si>
    <t>6.01</t>
  </si>
  <si>
    <t>6.02</t>
  </si>
  <si>
    <t>Béton armé de linteau et contour des fenêtres</t>
  </si>
  <si>
    <t>Béton armé de dallette de banc</t>
  </si>
  <si>
    <t>Total poste 0</t>
  </si>
  <si>
    <t>Total poste 2</t>
  </si>
  <si>
    <t>Total poste 18</t>
  </si>
  <si>
    <t>0.02</t>
  </si>
  <si>
    <t>Démolitions des ouvrages et obstacles divers existant</t>
  </si>
  <si>
    <t>25mm</t>
  </si>
  <si>
    <t>32mm</t>
  </si>
  <si>
    <t>60 usagers</t>
  </si>
  <si>
    <t>W.C. type anglais pour PMR</t>
  </si>
  <si>
    <t>Lavabo Robinet Infrarouge IR Automatique Eau froide</t>
  </si>
  <si>
    <t>3x2,5mm2</t>
  </si>
  <si>
    <t>Luminaire tube 60cm dépoli LED 1x8w</t>
  </si>
  <si>
    <t>Luminaire tube 60cm dépoli étanche LED 1x8w</t>
  </si>
  <si>
    <t>Largeur 30cm</t>
  </si>
  <si>
    <t>Largeur 40cm</t>
  </si>
  <si>
    <t>Tableau de protection et commande automatique du circuit secouru sur réseau solaire</t>
  </si>
  <si>
    <t>Chemin de toiture</t>
  </si>
  <si>
    <t>Armoire et supports plaques et Batteries</t>
  </si>
  <si>
    <t xml:space="preserve">Réservoir métallique sur socle métallique </t>
  </si>
  <si>
    <t>Brise soleil</t>
  </si>
  <si>
    <t>Détecteur autonome de fumée</t>
  </si>
  <si>
    <t>6.03.1</t>
  </si>
  <si>
    <t>6.03.2</t>
  </si>
  <si>
    <t>Maçonnerie en briques semi industrielles de 21cm d'épaisseur</t>
  </si>
  <si>
    <t>14.01.3</t>
  </si>
  <si>
    <t>Chambre de visite</t>
  </si>
  <si>
    <t>16mm</t>
  </si>
  <si>
    <t>Poteaux en tubes métalliques de 2x40x40x1,5mm</t>
  </si>
  <si>
    <t>9.02.1</t>
  </si>
  <si>
    <t>Solin</t>
  </si>
  <si>
    <t>Plinthe</t>
  </si>
  <si>
    <t>Plinthe en carrelage</t>
  </si>
  <si>
    <t>8.05.1</t>
  </si>
  <si>
    <t>8.05.2</t>
  </si>
  <si>
    <t xml:space="preserve">Revêtement de sol </t>
  </si>
  <si>
    <t>8.06.1</t>
  </si>
  <si>
    <t>Revêtement de sol en carrelage</t>
  </si>
  <si>
    <t>8.06.2</t>
  </si>
  <si>
    <t>14.11</t>
  </si>
  <si>
    <t>5.03.7</t>
  </si>
  <si>
    <t>Béton armé de paillasse</t>
  </si>
  <si>
    <t>Maçonnerie de claustras Z</t>
  </si>
  <si>
    <t>18.05</t>
  </si>
  <si>
    <t>18.06</t>
  </si>
  <si>
    <t>Robinet Incendie Armé</t>
  </si>
  <si>
    <t>Muret de visbilité</t>
  </si>
  <si>
    <t>14.04.6</t>
  </si>
  <si>
    <t>Interrupteur crépusculaire</t>
  </si>
  <si>
    <t>11.12</t>
  </si>
  <si>
    <t>Revêtement en bois pour les paillases</t>
  </si>
  <si>
    <t>Portes métalliques grillagées</t>
  </si>
  <si>
    <t>Installation et repli de chantier</t>
  </si>
  <si>
    <t>14.06.2</t>
  </si>
  <si>
    <t>14.06.3</t>
  </si>
  <si>
    <t>Garde corps escalier</t>
  </si>
  <si>
    <t>Garde corps escalier et extérieur</t>
  </si>
  <si>
    <t>Garde corps  extérieur</t>
  </si>
  <si>
    <t>11.08.1</t>
  </si>
  <si>
    <t>11.08.2</t>
  </si>
  <si>
    <t>Peinture acrylique plafond et sous face de dalle</t>
  </si>
  <si>
    <t>18.07</t>
  </si>
  <si>
    <t>Borne fontaine</t>
  </si>
  <si>
    <t>Devis estimatif</t>
  </si>
  <si>
    <t>8.02.1</t>
  </si>
  <si>
    <t>Réfection des enduits de ciment taloché fin</t>
  </si>
  <si>
    <t>8.06.1.1</t>
  </si>
  <si>
    <t xml:space="preserve">Plinthe en ciment teintée </t>
  </si>
  <si>
    <t>8.05.1.1</t>
  </si>
  <si>
    <t xml:space="preserve">Plinthe en ciment non teintée </t>
  </si>
  <si>
    <t>Revêtement de sol en chape lissée teintée</t>
  </si>
  <si>
    <t>8.06.1.2</t>
  </si>
  <si>
    <t>Revêtement de sol en chape lissée non teintée</t>
  </si>
  <si>
    <t>Réfection des revêtements de sol en chape lissée</t>
  </si>
  <si>
    <t>8.06.3</t>
  </si>
  <si>
    <t>Revêtement de sol en chape talochée</t>
  </si>
  <si>
    <t>Tubes de 60x40X1,5mm</t>
  </si>
  <si>
    <t>Pannes en tubes métalliques</t>
  </si>
  <si>
    <t>9.05.2</t>
  </si>
  <si>
    <t>Couverture en tôles galvanisées BG 28 non teintées</t>
  </si>
  <si>
    <t>Réfection des charpentes en bois</t>
  </si>
  <si>
    <t>9.05.3</t>
  </si>
  <si>
    <t>Faux plafond en triplex</t>
  </si>
  <si>
    <t>Réfection des faux plafond en triplex</t>
  </si>
  <si>
    <t>11.04.1</t>
  </si>
  <si>
    <t>Réfection des porte isoplanes</t>
  </si>
  <si>
    <t>11.06.1</t>
  </si>
  <si>
    <t>Réfection des portes métalliques</t>
  </si>
  <si>
    <t>11.01.1</t>
  </si>
  <si>
    <t>Réfection des fenêtres métalliques vitrées existantes</t>
  </si>
  <si>
    <t>11.01.2</t>
  </si>
  <si>
    <t>CDS Gihosha</t>
  </si>
  <si>
    <t>CDS Busoro</t>
  </si>
  <si>
    <t>Bloc promotion - Busoro</t>
  </si>
  <si>
    <t>14.06.4</t>
  </si>
  <si>
    <t>14.06.5</t>
  </si>
  <si>
    <t>Luminaire tube 60cm dépoli LED 1x16w</t>
  </si>
  <si>
    <t>Luminaire tube 60cm dépoli étanche LED 1x16w</t>
  </si>
  <si>
    <t>PRIX UNITAIRE en chiffre</t>
  </si>
  <si>
    <t>PRIX UNITAIRE en lettre</t>
  </si>
  <si>
    <t>Gouttières en alu zinc prélaqué</t>
  </si>
  <si>
    <t>5.03.8</t>
  </si>
  <si>
    <t>5.03.10</t>
  </si>
  <si>
    <t>5.03.9</t>
  </si>
  <si>
    <t xml:space="preserve">Chéneau en béton armé </t>
  </si>
  <si>
    <t>Béton armé de dallette de placard</t>
  </si>
  <si>
    <t>Béton armé d'Auvent</t>
  </si>
  <si>
    <t>13.04.5.1</t>
  </si>
  <si>
    <t>13.04.5.2</t>
  </si>
  <si>
    <t>Lavabo pour PMR</t>
  </si>
  <si>
    <t>13.04.8</t>
  </si>
  <si>
    <t>Douche</t>
  </si>
  <si>
    <t>12.03</t>
  </si>
  <si>
    <t>11.01.3</t>
  </si>
  <si>
    <t>11.01.4</t>
  </si>
  <si>
    <t>13.04.9</t>
  </si>
  <si>
    <t>Evier double cuve</t>
  </si>
  <si>
    <t>11.13</t>
  </si>
  <si>
    <t>Placards (portillon et rayon en bois)</t>
  </si>
  <si>
    <t>13.04.10</t>
  </si>
  <si>
    <t>Evier simple cuve</t>
  </si>
  <si>
    <t>Soins ambulatoires</t>
  </si>
  <si>
    <t>CDS-BUSORO</t>
  </si>
  <si>
    <t>Luminaire plafonnier socket E27 avec ampoule LED 7W</t>
  </si>
  <si>
    <t>Etanchéité des chéneaux en béton armé</t>
  </si>
  <si>
    <t>10.03</t>
  </si>
  <si>
    <t>Dispostion des barreaudages en tubes métalliques  et moustiquaires sur les fenêtres métalliques vitrées existantes</t>
  </si>
  <si>
    <t>Dispostion des moustiquaires sur les maçonneries de claustras existantes</t>
  </si>
  <si>
    <t>6.05.1</t>
  </si>
  <si>
    <t>Fenêtres métalliques vitrées</t>
  </si>
  <si>
    <t>Réfection et repose des fenêtres récupérées</t>
  </si>
  <si>
    <t>Peinture antibactérienne</t>
  </si>
  <si>
    <t>Réservoir en polyéthylène de 5000 litres sur socle en maçonnerie de moellons et contour de protection en maçonnerie de briques</t>
  </si>
  <si>
    <t>17.08</t>
  </si>
  <si>
    <t>Ouvrage de dissipation de l'énergie</t>
  </si>
  <si>
    <t>8.06.2.1</t>
  </si>
  <si>
    <t>Réfection des revêtements de sol en chape talochée</t>
  </si>
  <si>
    <t>13.03.8</t>
  </si>
  <si>
    <t>Bac de décantation</t>
  </si>
  <si>
    <t>18.03.1</t>
  </si>
  <si>
    <t>Clôture en maçonnerie de moellons rejointoyée sur deux faces, hauteur 2.5m</t>
  </si>
  <si>
    <t>18.04.1</t>
  </si>
  <si>
    <t>Déchèterie</t>
  </si>
  <si>
    <t>18.04.1.1</t>
  </si>
  <si>
    <t>Incinérateur type Monfort</t>
  </si>
  <si>
    <t>18.04.1.1.1</t>
  </si>
  <si>
    <t>Maçonneries en  briques réfractaires hourdis au mortier d'argile</t>
  </si>
  <si>
    <t>18.04.1.1.2</t>
  </si>
  <si>
    <t>Couvercle</t>
  </si>
  <si>
    <t>18.04.1.1.3</t>
  </si>
  <si>
    <t>Cheminée</t>
  </si>
  <si>
    <t>18.04.1.1.4</t>
  </si>
  <si>
    <t>Treillis en fer à béton diamètre 16mm espacés de 5cm</t>
  </si>
  <si>
    <t>18.04.1.1.5</t>
  </si>
  <si>
    <t>Tirants avec massif de fondation en béton armé</t>
  </si>
  <si>
    <t>18.04.1.1.6</t>
  </si>
  <si>
    <t>Plateau à cendres</t>
  </si>
  <si>
    <t>18.04.1.1.7</t>
  </si>
  <si>
    <t>Chainage horizontal en fer plat de 30x3mm</t>
  </si>
  <si>
    <t>18.04.1.1.8</t>
  </si>
  <si>
    <t>Chainage vertical en cornière de 30x30x3mm</t>
  </si>
  <si>
    <t>18.04.1.2</t>
  </si>
  <si>
    <t>Point de lavage (déchèterie)</t>
  </si>
  <si>
    <t>18.04.1.3</t>
  </si>
  <si>
    <t>Fosse à aiguilles</t>
  </si>
  <si>
    <t>18.04.1.4</t>
  </si>
  <si>
    <t>Fosse à déchets organiques</t>
  </si>
  <si>
    <t>18.04.1.5</t>
  </si>
  <si>
    <t>Fosse à cendres</t>
  </si>
  <si>
    <t>18.04.1.6</t>
  </si>
  <si>
    <t>Poubelle</t>
  </si>
  <si>
    <t>18.08</t>
  </si>
  <si>
    <t>Réhabilitation de l'incinérateur existant</t>
  </si>
  <si>
    <t>Devis estimatif - CDS BUSORO - Bloc promotion</t>
  </si>
  <si>
    <t>Promotion (ancienne administration transformée)</t>
  </si>
  <si>
    <t>TOTAL HTVA</t>
  </si>
  <si>
    <t>Maçonneries</t>
  </si>
  <si>
    <t>Revêtements muraux</t>
  </si>
  <si>
    <t>Huisseries</t>
  </si>
  <si>
    <t>Pavements</t>
  </si>
  <si>
    <t>Charpentes</t>
  </si>
  <si>
    <t>Couverture</t>
  </si>
  <si>
    <t>Installations électriques</t>
  </si>
  <si>
    <t>Installations sanitaires</t>
  </si>
  <si>
    <t>Faux plafonds</t>
  </si>
  <si>
    <t>Peinture époxy pour revêtement des paillasses</t>
  </si>
  <si>
    <t>8.07</t>
  </si>
  <si>
    <t xml:space="preserve">Réfection des plinthes en ciment non teintée </t>
  </si>
  <si>
    <t>8.05.1.2</t>
  </si>
  <si>
    <t>9.07.1</t>
  </si>
  <si>
    <t>Faîtières et arêtiers pour  tôles BG 28 non teintées</t>
  </si>
  <si>
    <t>Réfection des gouttières</t>
  </si>
  <si>
    <t>Devis estimatif - CDS BUSORO - Soins ambulatoires</t>
  </si>
  <si>
    <t>8.02.2</t>
  </si>
  <si>
    <t>Enduits de ciment hydrofuge</t>
  </si>
  <si>
    <t>13.04.11</t>
  </si>
  <si>
    <t>Bac à laver</t>
  </si>
  <si>
    <t>10000 litres, hauteur 5m</t>
  </si>
  <si>
    <t>10000 litres, hauteur 2m</t>
  </si>
  <si>
    <t>Largeur 70cm</t>
  </si>
  <si>
    <t>3x1,5mm2</t>
  </si>
  <si>
    <t>Total HTVA - CDS BUSORO</t>
  </si>
  <si>
    <t>Construction du Centre de Santé de Gihosha et réhabilitation/extension du Centre de Santé de Busoro</t>
  </si>
  <si>
    <t>Total poste 11</t>
  </si>
  <si>
    <t>Bloc sanitaire - Gihosha</t>
  </si>
  <si>
    <t>Fait à Bujumbura, le 09/10/2022</t>
  </si>
  <si>
    <t>Bâtiment principal - Gihosha</t>
  </si>
  <si>
    <t>Couverture en tôles bitumineuses</t>
  </si>
  <si>
    <t>Vantelles de ventilation</t>
  </si>
  <si>
    <t>Faîtières et arêtiers  en tôles bitumineuses</t>
  </si>
  <si>
    <t>11.07.1</t>
  </si>
  <si>
    <t>Portes métalliques à vantelles</t>
  </si>
  <si>
    <t>13.04.12</t>
  </si>
  <si>
    <t>Cuvette de laboratoire à encastrer dans la paillasse</t>
  </si>
  <si>
    <t>17.09</t>
  </si>
  <si>
    <t>Passage couvert</t>
  </si>
  <si>
    <t>11.14</t>
  </si>
  <si>
    <t>Portail  grillagé</t>
  </si>
  <si>
    <t>Kit back up</t>
  </si>
  <si>
    <t>Clôture en maçonnerie de briques ajourées rejointoyée sur deux faces, hauteur 2.5m</t>
  </si>
  <si>
    <t>6.02.1</t>
  </si>
  <si>
    <t>Maçonnerie en briques artisanales  de 20cm ajourées</t>
  </si>
  <si>
    <t>Tableau Général</t>
  </si>
  <si>
    <t>Fourniture, pose des convertisseurs pur sinus 5KVA/48V-230v/50Hz</t>
  </si>
  <si>
    <t>Fourniture, pose des batteries type Gel , 200AH/12V + moniteur</t>
  </si>
  <si>
    <t>Tranche ferme</t>
  </si>
  <si>
    <t>Tranche conditionnelle</t>
  </si>
  <si>
    <t>TOTAL GENERAL HTVA - Tranche ferme "Variante briques industrielles"</t>
  </si>
  <si>
    <t>TOTAL GENERAL HTVA - Tranche ferme</t>
  </si>
  <si>
    <t>TOTAL GENERAL HTVA - Tranche  conditionnelle</t>
  </si>
  <si>
    <t>Aménagements extérieurs - Tranche ferme</t>
  </si>
  <si>
    <t>Aménagements extérieurs - tranche conditionnelle</t>
  </si>
  <si>
    <t>1</t>
  </si>
  <si>
    <t xml:space="preserve"> TVA (18%) - Tranche ferme</t>
  </si>
  <si>
    <t xml:space="preserve">TVA (18%) - Tranche conditionnelle </t>
  </si>
  <si>
    <t>TOTAL GENERAL TVAC - Tranche ferme</t>
  </si>
  <si>
    <t>TOTAL GENERAL TVAC - Tranche  conditionnelle</t>
  </si>
  <si>
    <t>Devis estimatif - CDS BUSORO - Aménagements extérieurs divers - Tranche conditionnelle</t>
  </si>
  <si>
    <t>Revêtement des circulations piétonnes en gravier</t>
  </si>
  <si>
    <t>Buanderie et déchèterie - Gihosha</t>
  </si>
  <si>
    <t>Devis estimatif - CDS BUSORO - Aménagements extérieurs divers - Tranche ferme</t>
  </si>
  <si>
    <t>Faux-plafond en multiplex sur structure en bois</t>
  </si>
  <si>
    <t>Lot 2 - CDS Busoro</t>
  </si>
</sst>
</file>

<file path=xl/styles.xml><?xml version="1.0" encoding="utf-8"?>
<styleSheet xmlns="http://schemas.openxmlformats.org/spreadsheetml/2006/main">
  <numFmts count="52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FBu&quot;#,##0;\-&quot;FBu&quot;#,##0"/>
    <numFmt numFmtId="173" formatCode="&quot;FBu&quot;#,##0;[Red]\-&quot;FBu&quot;#,##0"/>
    <numFmt numFmtId="174" formatCode="&quot;FBu&quot;#,##0.00;\-&quot;FBu&quot;#,##0.00"/>
    <numFmt numFmtId="175" formatCode="&quot;FBu&quot;#,##0.00;[Red]\-&quot;FBu&quot;#,##0.00"/>
    <numFmt numFmtId="176" formatCode="_-&quot;FBu&quot;* #,##0_-;\-&quot;FBu&quot;* #,##0_-;_-&quot;FBu&quot;* &quot;-&quot;_-;_-@_-"/>
    <numFmt numFmtId="177" formatCode="_-&quot;FBu&quot;* #,##0.00_-;\-&quot;FBu&quot;* #,##0.00_-;_-&quot;FBu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,\F;\-#,##0,\F"/>
    <numFmt numFmtId="187" formatCode="#,##0.000"/>
    <numFmt numFmtId="188" formatCode="#,##0\ [$BIF];[Red]\-#,##0\ [$BIF]"/>
    <numFmt numFmtId="189" formatCode="#,##0.000_ ;[Red]\-#,##0.000\ "/>
    <numFmt numFmtId="190" formatCode="_-* #,##0\ _€_-;\-* #,##0\ _€_-;_-* &quot;-&quot;??\ _€_-;_-@_-"/>
    <numFmt numFmtId="191" formatCode="0.0%"/>
    <numFmt numFmtId="192" formatCode="0.000%"/>
    <numFmt numFmtId="193" formatCode="0.0000%"/>
    <numFmt numFmtId="194" formatCode="#,##0\ [$BIF]"/>
    <numFmt numFmtId="195" formatCode="#,##0.00\ [$EUR]"/>
    <numFmt numFmtId="196" formatCode="_-* #,##0.00\ [$EUR]_-;\-* #,##0.00\ [$EUR]_-;_-* &quot;-&quot;??\ [$EUR]_-;_-@_-"/>
    <numFmt numFmtId="197" formatCode="#,##0.00\ [$EUR];[Red]\-#,##0.00\ [$EUR]"/>
    <numFmt numFmtId="198" formatCode="#,##0.00_ ;\-#,##0.00\ "/>
    <numFmt numFmtId="199" formatCode="#,##0.00\ [$EUR];\-#,##0.00\ [$EUR]"/>
    <numFmt numFmtId="200" formatCode="_-* #,##0.0\ _€_-;\-* #,##0.0\ _€_-;_-* &quot;-&quot;\ _€_-;_-@_-"/>
    <numFmt numFmtId="201" formatCode="_-* #,##0.00\ _€_-;\-* #,##0.00\ _€_-;_-* &quot;-&quot;\ _€_-;_-@_-"/>
    <numFmt numFmtId="202" formatCode="_-* #,##0.000\ _€_-;\-* #,##0.000\ _€_-;_-* &quot;-&quot;\ _€_-;_-@_-"/>
    <numFmt numFmtId="203" formatCode="_-* #,##0.000_-;\-* #,##0.000_-;_-* &quot;-&quot;???_-;_-@_-"/>
    <numFmt numFmtId="204" formatCode="_-* #,##0.000\ _€_-;\-* #,##0.000\ _€_-;_-* &quot;-&quot;??\ _€_-;_-@_-"/>
    <numFmt numFmtId="205" formatCode="[$EUR]\ #,##0.00;[Red]\-[$EUR]\ #,##0.00"/>
    <numFmt numFmtId="206" formatCode="#,##0.00_ ;[Red]\-#,##0.00\ "/>
    <numFmt numFmtId="207" formatCode="0.0"/>
  </numFmts>
  <fonts count="29">
    <font>
      <sz val="10"/>
      <name val="Arial"/>
      <family val="0"/>
    </font>
    <font>
      <b/>
      <u val="single"/>
      <sz val="1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u val="double"/>
      <sz val="10"/>
      <name val="Arial Black"/>
      <family val="2"/>
    </font>
    <font>
      <b/>
      <sz val="11"/>
      <name val="Geneva"/>
      <family val="0"/>
    </font>
    <font>
      <b/>
      <sz val="10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1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  <xf numFmtId="0" fontId="26" fillId="23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9" fontId="2" fillId="22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86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88" fontId="0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88" fontId="0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 vertical="center" wrapText="1"/>
    </xf>
    <xf numFmtId="187" fontId="0" fillId="0" borderId="17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0" fillId="0" borderId="0" xfId="0" applyNumberFormat="1" applyFill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right"/>
    </xf>
    <xf numFmtId="187" fontId="0" fillId="0" borderId="14" xfId="0" applyNumberFormat="1" applyFont="1" applyFill="1" applyBorder="1" applyAlignment="1">
      <alignment horizontal="center"/>
    </xf>
    <xf numFmtId="187" fontId="2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 wrapText="1"/>
    </xf>
    <xf numFmtId="18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95" fontId="0" fillId="0" borderId="10" xfId="0" applyNumberFormat="1" applyFont="1" applyFill="1" applyBorder="1" applyAlignment="1">
      <alignment horizontal="center"/>
    </xf>
    <xf numFmtId="195" fontId="0" fillId="0" borderId="13" xfId="0" applyNumberFormat="1" applyFont="1" applyFill="1" applyBorder="1" applyAlignment="1">
      <alignment horizontal="center"/>
    </xf>
    <xf numFmtId="197" fontId="0" fillId="0" borderId="10" xfId="0" applyNumberFormat="1" applyFont="1" applyFill="1" applyBorder="1" applyAlignment="1">
      <alignment/>
    </xf>
    <xf numFmtId="197" fontId="2" fillId="24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99" fontId="2" fillId="0" borderId="10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87" fontId="1" fillId="0" borderId="12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18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87" fontId="0" fillId="0" borderId="10" xfId="0" applyNumberFormat="1" applyFont="1" applyFill="1" applyBorder="1" applyAlignment="1">
      <alignment horizontal="center" vertical="top" wrapText="1"/>
    </xf>
    <xf numFmtId="187" fontId="0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99" fontId="2" fillId="0" borderId="11" xfId="0" applyNumberFormat="1" applyFont="1" applyFill="1" applyBorder="1" applyAlignment="1">
      <alignment horizontal="center"/>
    </xf>
    <xf numFmtId="203" fontId="0" fillId="0" borderId="0" xfId="0" applyNumberFormat="1" applyFont="1" applyFill="1" applyAlignment="1">
      <alignment/>
    </xf>
    <xf numFmtId="187" fontId="0" fillId="0" borderId="1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97" fontId="3" fillId="0" borderId="11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 vertical="center" wrapText="1"/>
    </xf>
    <xf numFmtId="187" fontId="0" fillId="0" borderId="12" xfId="0" applyNumberFormat="1" applyFont="1" applyFill="1" applyBorder="1" applyAlignment="1">
      <alignment/>
    </xf>
    <xf numFmtId="187" fontId="0" fillId="0" borderId="10" xfId="667" applyNumberFormat="1" applyFont="1" applyFill="1" applyBorder="1" applyAlignment="1">
      <alignment/>
    </xf>
    <xf numFmtId="187" fontId="0" fillId="0" borderId="10" xfId="667" applyNumberFormat="1" applyFont="1" applyFill="1" applyBorder="1" applyAlignment="1">
      <alignment horizontal="center"/>
    </xf>
    <xf numFmtId="187" fontId="0" fillId="0" borderId="10" xfId="667" applyNumberFormat="1" applyFont="1" applyFill="1" applyBorder="1" applyAlignment="1">
      <alignment vertical="center" wrapText="1"/>
    </xf>
    <xf numFmtId="187" fontId="0" fillId="0" borderId="0" xfId="0" applyNumberFormat="1" applyFont="1" applyFill="1" applyBorder="1" applyAlignment="1">
      <alignment/>
    </xf>
    <xf numFmtId="187" fontId="0" fillId="0" borderId="19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 vertical="top" wrapText="1"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0" fillId="0" borderId="16" xfId="667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top" wrapText="1"/>
    </xf>
    <xf numFmtId="187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87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87" fontId="0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185" fontId="0" fillId="0" borderId="0" xfId="666" applyFont="1" applyFill="1" applyAlignment="1">
      <alignment/>
    </xf>
    <xf numFmtId="199" fontId="0" fillId="0" borderId="0" xfId="0" applyNumberFormat="1" applyFont="1" applyFill="1" applyAlignment="1">
      <alignment/>
    </xf>
    <xf numFmtId="187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171" fontId="0" fillId="0" borderId="0" xfId="0" applyNumberFormat="1" applyFont="1" applyFill="1" applyAlignment="1">
      <alignment/>
    </xf>
    <xf numFmtId="0" fontId="0" fillId="0" borderId="21" xfId="0" applyFont="1" applyFill="1" applyBorder="1" applyAlignment="1">
      <alignment/>
    </xf>
    <xf numFmtId="187" fontId="0" fillId="0" borderId="12" xfId="667" applyNumberFormat="1" applyFont="1" applyFill="1" applyBorder="1" applyAlignment="1">
      <alignment/>
    </xf>
    <xf numFmtId="187" fontId="0" fillId="0" borderId="13" xfId="667" applyNumberFormat="1" applyFont="1" applyFill="1" applyBorder="1" applyAlignment="1">
      <alignment/>
    </xf>
    <xf numFmtId="187" fontId="0" fillId="0" borderId="10" xfId="0" applyNumberFormat="1" applyFont="1" applyFill="1" applyBorder="1" applyAlignment="1">
      <alignment horizontal="center" vertical="center" wrapText="1"/>
    </xf>
    <xf numFmtId="187" fontId="0" fillId="0" borderId="10" xfId="667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/>
    </xf>
    <xf numFmtId="187" fontId="0" fillId="0" borderId="1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87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vertical="top" wrapText="1"/>
    </xf>
    <xf numFmtId="187" fontId="0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/>
    </xf>
    <xf numFmtId="197" fontId="2" fillId="0" borderId="18" xfId="0" applyNumberFormat="1" applyFont="1" applyFill="1" applyBorder="1" applyAlignment="1">
      <alignment horizontal="center" vertical="center"/>
    </xf>
    <xf numFmtId="9" fontId="0" fillId="0" borderId="0" xfId="1085" applyFont="1" applyFill="1" applyAlignment="1">
      <alignment/>
    </xf>
    <xf numFmtId="197" fontId="2" fillId="0" borderId="21" xfId="0" applyNumberFormat="1" applyFont="1" applyFill="1" applyBorder="1" applyAlignment="1">
      <alignment horizontal="center" vertical="center"/>
    </xf>
    <xf numFmtId="195" fontId="6" fillId="0" borderId="12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7" fontId="6" fillId="25" borderId="20" xfId="0" applyNumberFormat="1" applyFont="1" applyFill="1" applyBorder="1" applyAlignment="1">
      <alignment horizontal="center" vertical="center" wrapText="1"/>
    </xf>
    <xf numFmtId="187" fontId="6" fillId="25" borderId="23" xfId="0" applyNumberFormat="1" applyFont="1" applyFill="1" applyBorder="1" applyAlignment="1">
      <alignment horizontal="center" vertical="center" wrapText="1"/>
    </xf>
    <xf numFmtId="187" fontId="6" fillId="25" borderId="24" xfId="0" applyNumberFormat="1" applyFont="1" applyFill="1" applyBorder="1" applyAlignment="1">
      <alignment horizontal="center" vertical="center" wrapText="1"/>
    </xf>
    <xf numFmtId="187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6" fontId="6" fillId="0" borderId="12" xfId="0" applyNumberFormat="1" applyFont="1" applyFill="1" applyBorder="1" applyAlignment="1">
      <alignment horizontal="center" vertical="center" wrapText="1"/>
    </xf>
    <xf numFmtId="186" fontId="6" fillId="0" borderId="13" xfId="0" applyNumberFormat="1" applyFont="1" applyFill="1" applyBorder="1" applyAlignment="1">
      <alignment horizontal="center" vertical="center" wrapText="1"/>
    </xf>
    <xf numFmtId="196" fontId="6" fillId="0" borderId="12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5" fontId="6" fillId="0" borderId="13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</cellXfs>
  <cellStyles count="1112">
    <cellStyle name="Normal" xfId="0"/>
    <cellStyle name="20 % - Accent1" xfId="15"/>
    <cellStyle name="20 % - Accent1 2" xfId="16"/>
    <cellStyle name="20 % - Accent1 3" xfId="17"/>
    <cellStyle name="20 % - Accent1 4" xfId="18"/>
    <cellStyle name="20 % - Accent2" xfId="19"/>
    <cellStyle name="20 % - Accent2 2" xfId="20"/>
    <cellStyle name="20 % - Accent2 3" xfId="21"/>
    <cellStyle name="20 % - Accent2 4" xfId="22"/>
    <cellStyle name="20 % - Accent3" xfId="23"/>
    <cellStyle name="20 % - Accent3 2" xfId="24"/>
    <cellStyle name="20 % - Accent3 3" xfId="25"/>
    <cellStyle name="20 % - Accent3 4" xfId="26"/>
    <cellStyle name="20 % - Accent4" xfId="27"/>
    <cellStyle name="20 % - Accent4 2" xfId="28"/>
    <cellStyle name="20 % - Accent4 3" xfId="29"/>
    <cellStyle name="20 % - Accent4 4" xfId="30"/>
    <cellStyle name="20 % - Accent5" xfId="31"/>
    <cellStyle name="20 % - Accent5 2" xfId="32"/>
    <cellStyle name="20 % - Accent5 3" xfId="33"/>
    <cellStyle name="20 % - Accent5 4" xfId="34"/>
    <cellStyle name="20 % - Accent6" xfId="35"/>
    <cellStyle name="20 % - Accent6 2" xfId="36"/>
    <cellStyle name="20 % - Accent6 3" xfId="37"/>
    <cellStyle name="20 % - Accent6 4" xfId="38"/>
    <cellStyle name="40 % - Accent1" xfId="39"/>
    <cellStyle name="40 % - Accent1 2" xfId="40"/>
    <cellStyle name="40 % - Accent1 3" xfId="41"/>
    <cellStyle name="40 % - Accent1 4" xfId="42"/>
    <cellStyle name="40 % - Accent2" xfId="43"/>
    <cellStyle name="40 % - Accent2 2" xfId="44"/>
    <cellStyle name="40 % - Accent2 3" xfId="45"/>
    <cellStyle name="40 % - Accent2 4" xfId="46"/>
    <cellStyle name="40 % - Accent3" xfId="47"/>
    <cellStyle name="40 % - Accent3 2" xfId="48"/>
    <cellStyle name="40 % - Accent3 3" xfId="49"/>
    <cellStyle name="40 % - Accent3 4" xfId="50"/>
    <cellStyle name="40 % - Accent4" xfId="51"/>
    <cellStyle name="40 % - Accent4 2" xfId="52"/>
    <cellStyle name="40 % - Accent4 3" xfId="53"/>
    <cellStyle name="40 % - Accent4 4" xfId="54"/>
    <cellStyle name="40 % - Accent5" xfId="55"/>
    <cellStyle name="40 % - Accent5 2" xfId="56"/>
    <cellStyle name="40 % - Accent5 3" xfId="57"/>
    <cellStyle name="40 % - Accent5 4" xfId="58"/>
    <cellStyle name="40 % - Accent6" xfId="59"/>
    <cellStyle name="40 % - Accent6 2" xfId="60"/>
    <cellStyle name="40 % - Accent6 3" xfId="61"/>
    <cellStyle name="40 % - Accent6 4" xfId="62"/>
    <cellStyle name="60 % - Accent1" xfId="63"/>
    <cellStyle name="60 % - Accent1 2" xfId="64"/>
    <cellStyle name="60 % - Accent1 3" xfId="65"/>
    <cellStyle name="60 % - Accent1 4" xfId="66"/>
    <cellStyle name="60 % - Accent2" xfId="67"/>
    <cellStyle name="60 % - Accent2 2" xfId="68"/>
    <cellStyle name="60 % - Accent2 3" xfId="69"/>
    <cellStyle name="60 % - Accent2 4" xfId="70"/>
    <cellStyle name="60 % - Accent3" xfId="71"/>
    <cellStyle name="60 % - Accent3 2" xfId="72"/>
    <cellStyle name="60 % - Accent3 3" xfId="73"/>
    <cellStyle name="60 % - Accent3 4" xfId="74"/>
    <cellStyle name="60 % - Accent4" xfId="75"/>
    <cellStyle name="60 % - Accent4 2" xfId="76"/>
    <cellStyle name="60 % - Accent4 3" xfId="77"/>
    <cellStyle name="60 % - Accent4 4" xfId="78"/>
    <cellStyle name="60 % - Accent5" xfId="79"/>
    <cellStyle name="60 % - Accent5 2" xfId="80"/>
    <cellStyle name="60 % - Accent5 3" xfId="81"/>
    <cellStyle name="60 % - Accent5 4" xfId="82"/>
    <cellStyle name="60 % - Accent6" xfId="83"/>
    <cellStyle name="60 % - Accent6 2" xfId="84"/>
    <cellStyle name="60 % - Accent6 3" xfId="85"/>
    <cellStyle name="60 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Avertissement" xfId="111"/>
    <cellStyle name="Avertissement 2" xfId="112"/>
    <cellStyle name="Avertissement 3" xfId="113"/>
    <cellStyle name="Avertissement 4" xfId="114"/>
    <cellStyle name="Calcul" xfId="115"/>
    <cellStyle name="Calcul 2" xfId="116"/>
    <cellStyle name="Calcul 3" xfId="117"/>
    <cellStyle name="Calcul 4" xfId="118"/>
    <cellStyle name="Cellule liée" xfId="119"/>
    <cellStyle name="Cellule liée 2" xfId="120"/>
    <cellStyle name="Cellule liée 3" xfId="121"/>
    <cellStyle name="Cellule liée 4" xfId="122"/>
    <cellStyle name="Commentaire 10" xfId="123"/>
    <cellStyle name="Commentaire 10 10" xfId="124"/>
    <cellStyle name="Commentaire 10 11" xfId="125"/>
    <cellStyle name="Commentaire 10 12" xfId="126"/>
    <cellStyle name="Commentaire 10 13" xfId="127"/>
    <cellStyle name="Commentaire 10 14" xfId="128"/>
    <cellStyle name="Commentaire 10 15" xfId="129"/>
    <cellStyle name="Commentaire 10 16" xfId="130"/>
    <cellStyle name="Commentaire 10 17" xfId="131"/>
    <cellStyle name="Commentaire 10 18" xfId="132"/>
    <cellStyle name="Commentaire 10 19" xfId="133"/>
    <cellStyle name="Commentaire 10 2" xfId="134"/>
    <cellStyle name="Commentaire 10 20" xfId="135"/>
    <cellStyle name="Commentaire 10 21" xfId="136"/>
    <cellStyle name="Commentaire 10 22" xfId="137"/>
    <cellStyle name="Commentaire 10 23" xfId="138"/>
    <cellStyle name="Commentaire 10 24" xfId="139"/>
    <cellStyle name="Commentaire 10 25" xfId="140"/>
    <cellStyle name="Commentaire 10 26" xfId="141"/>
    <cellStyle name="Commentaire 10 27" xfId="142"/>
    <cellStyle name="Commentaire 10 28" xfId="143"/>
    <cellStyle name="Commentaire 10 29" xfId="144"/>
    <cellStyle name="Commentaire 10 3" xfId="145"/>
    <cellStyle name="Commentaire 10 30" xfId="146"/>
    <cellStyle name="Commentaire 10 31" xfId="147"/>
    <cellStyle name="Commentaire 10 32" xfId="148"/>
    <cellStyle name="Commentaire 10 33" xfId="149"/>
    <cellStyle name="Commentaire 10 34" xfId="150"/>
    <cellStyle name="Commentaire 10 35" xfId="151"/>
    <cellStyle name="Commentaire 10 36" xfId="152"/>
    <cellStyle name="Commentaire 10 37" xfId="153"/>
    <cellStyle name="Commentaire 10 38" xfId="154"/>
    <cellStyle name="Commentaire 10 39" xfId="155"/>
    <cellStyle name="Commentaire 10 4" xfId="156"/>
    <cellStyle name="Commentaire 10 40" xfId="157"/>
    <cellStyle name="Commentaire 10 41" xfId="158"/>
    <cellStyle name="Commentaire 10 42" xfId="159"/>
    <cellStyle name="Commentaire 10 43" xfId="160"/>
    <cellStyle name="Commentaire 10 44" xfId="161"/>
    <cellStyle name="Commentaire 10 45" xfId="162"/>
    <cellStyle name="Commentaire 10 46" xfId="163"/>
    <cellStyle name="Commentaire 10 47" xfId="164"/>
    <cellStyle name="Commentaire 10 5" xfId="165"/>
    <cellStyle name="Commentaire 10 6" xfId="166"/>
    <cellStyle name="Commentaire 10 7" xfId="167"/>
    <cellStyle name="Commentaire 10 8" xfId="168"/>
    <cellStyle name="Commentaire 10 9" xfId="169"/>
    <cellStyle name="Commentaire 11" xfId="170"/>
    <cellStyle name="Commentaire 11 10" xfId="171"/>
    <cellStyle name="Commentaire 11 11" xfId="172"/>
    <cellStyle name="Commentaire 11 12" xfId="173"/>
    <cellStyle name="Commentaire 11 13" xfId="174"/>
    <cellStyle name="Commentaire 11 14" xfId="175"/>
    <cellStyle name="Commentaire 11 15" xfId="176"/>
    <cellStyle name="Commentaire 11 16" xfId="177"/>
    <cellStyle name="Commentaire 11 17" xfId="178"/>
    <cellStyle name="Commentaire 11 18" xfId="179"/>
    <cellStyle name="Commentaire 11 19" xfId="180"/>
    <cellStyle name="Commentaire 11 2" xfId="181"/>
    <cellStyle name="Commentaire 11 20" xfId="182"/>
    <cellStyle name="Commentaire 11 21" xfId="183"/>
    <cellStyle name="Commentaire 11 22" xfId="184"/>
    <cellStyle name="Commentaire 11 23" xfId="185"/>
    <cellStyle name="Commentaire 11 24" xfId="186"/>
    <cellStyle name="Commentaire 11 25" xfId="187"/>
    <cellStyle name="Commentaire 11 26" xfId="188"/>
    <cellStyle name="Commentaire 11 27" xfId="189"/>
    <cellStyle name="Commentaire 11 28" xfId="190"/>
    <cellStyle name="Commentaire 11 29" xfId="191"/>
    <cellStyle name="Commentaire 11 3" xfId="192"/>
    <cellStyle name="Commentaire 11 30" xfId="193"/>
    <cellStyle name="Commentaire 11 31" xfId="194"/>
    <cellStyle name="Commentaire 11 32" xfId="195"/>
    <cellStyle name="Commentaire 11 33" xfId="196"/>
    <cellStyle name="Commentaire 11 34" xfId="197"/>
    <cellStyle name="Commentaire 11 35" xfId="198"/>
    <cellStyle name="Commentaire 11 36" xfId="199"/>
    <cellStyle name="Commentaire 11 37" xfId="200"/>
    <cellStyle name="Commentaire 11 38" xfId="201"/>
    <cellStyle name="Commentaire 11 39" xfId="202"/>
    <cellStyle name="Commentaire 11 4" xfId="203"/>
    <cellStyle name="Commentaire 11 40" xfId="204"/>
    <cellStyle name="Commentaire 11 41" xfId="205"/>
    <cellStyle name="Commentaire 11 42" xfId="206"/>
    <cellStyle name="Commentaire 11 43" xfId="207"/>
    <cellStyle name="Commentaire 11 44" xfId="208"/>
    <cellStyle name="Commentaire 11 45" xfId="209"/>
    <cellStyle name="Commentaire 11 46" xfId="210"/>
    <cellStyle name="Commentaire 11 47" xfId="211"/>
    <cellStyle name="Commentaire 11 5" xfId="212"/>
    <cellStyle name="Commentaire 11 6" xfId="213"/>
    <cellStyle name="Commentaire 11 7" xfId="214"/>
    <cellStyle name="Commentaire 11 8" xfId="215"/>
    <cellStyle name="Commentaire 11 9" xfId="216"/>
    <cellStyle name="Commentaire 12" xfId="217"/>
    <cellStyle name="Commentaire 12 10" xfId="218"/>
    <cellStyle name="Commentaire 12 11" xfId="219"/>
    <cellStyle name="Commentaire 12 12" xfId="220"/>
    <cellStyle name="Commentaire 12 13" xfId="221"/>
    <cellStyle name="Commentaire 12 14" xfId="222"/>
    <cellStyle name="Commentaire 12 15" xfId="223"/>
    <cellStyle name="Commentaire 12 16" xfId="224"/>
    <cellStyle name="Commentaire 12 17" xfId="225"/>
    <cellStyle name="Commentaire 12 18" xfId="226"/>
    <cellStyle name="Commentaire 12 19" xfId="227"/>
    <cellStyle name="Commentaire 12 2" xfId="228"/>
    <cellStyle name="Commentaire 12 20" xfId="229"/>
    <cellStyle name="Commentaire 12 21" xfId="230"/>
    <cellStyle name="Commentaire 12 22" xfId="231"/>
    <cellStyle name="Commentaire 12 23" xfId="232"/>
    <cellStyle name="Commentaire 12 24" xfId="233"/>
    <cellStyle name="Commentaire 12 25" xfId="234"/>
    <cellStyle name="Commentaire 12 26" xfId="235"/>
    <cellStyle name="Commentaire 12 27" xfId="236"/>
    <cellStyle name="Commentaire 12 28" xfId="237"/>
    <cellStyle name="Commentaire 12 29" xfId="238"/>
    <cellStyle name="Commentaire 12 3" xfId="239"/>
    <cellStyle name="Commentaire 12 30" xfId="240"/>
    <cellStyle name="Commentaire 12 31" xfId="241"/>
    <cellStyle name="Commentaire 12 32" xfId="242"/>
    <cellStyle name="Commentaire 12 33" xfId="243"/>
    <cellStyle name="Commentaire 12 34" xfId="244"/>
    <cellStyle name="Commentaire 12 35" xfId="245"/>
    <cellStyle name="Commentaire 12 36" xfId="246"/>
    <cellStyle name="Commentaire 12 37" xfId="247"/>
    <cellStyle name="Commentaire 12 38" xfId="248"/>
    <cellStyle name="Commentaire 12 39" xfId="249"/>
    <cellStyle name="Commentaire 12 4" xfId="250"/>
    <cellStyle name="Commentaire 12 40" xfId="251"/>
    <cellStyle name="Commentaire 12 41" xfId="252"/>
    <cellStyle name="Commentaire 12 42" xfId="253"/>
    <cellStyle name="Commentaire 12 43" xfId="254"/>
    <cellStyle name="Commentaire 12 44" xfId="255"/>
    <cellStyle name="Commentaire 12 45" xfId="256"/>
    <cellStyle name="Commentaire 12 46" xfId="257"/>
    <cellStyle name="Commentaire 12 47" xfId="258"/>
    <cellStyle name="Commentaire 12 5" xfId="259"/>
    <cellStyle name="Commentaire 12 6" xfId="260"/>
    <cellStyle name="Commentaire 12 7" xfId="261"/>
    <cellStyle name="Commentaire 12 8" xfId="262"/>
    <cellStyle name="Commentaire 12 9" xfId="263"/>
    <cellStyle name="Commentaire 13" xfId="264"/>
    <cellStyle name="Commentaire 14" xfId="265"/>
    <cellStyle name="Commentaire 15" xfId="266"/>
    <cellStyle name="Commentaire 16" xfId="267"/>
    <cellStyle name="Commentaire 17" xfId="268"/>
    <cellStyle name="Commentaire 18" xfId="269"/>
    <cellStyle name="Commentaire 19" xfId="270"/>
    <cellStyle name="Commentaire 2" xfId="271"/>
    <cellStyle name="Commentaire 2 10" xfId="272"/>
    <cellStyle name="Commentaire 2 11" xfId="273"/>
    <cellStyle name="Commentaire 2 12" xfId="274"/>
    <cellStyle name="Commentaire 2 13" xfId="275"/>
    <cellStyle name="Commentaire 2 14" xfId="276"/>
    <cellStyle name="Commentaire 2 15" xfId="277"/>
    <cellStyle name="Commentaire 2 16" xfId="278"/>
    <cellStyle name="Commentaire 2 17" xfId="279"/>
    <cellStyle name="Commentaire 2 18" xfId="280"/>
    <cellStyle name="Commentaire 2 19" xfId="281"/>
    <cellStyle name="Commentaire 2 2" xfId="282"/>
    <cellStyle name="Commentaire 2 20" xfId="283"/>
    <cellStyle name="Commentaire 2 21" xfId="284"/>
    <cellStyle name="Commentaire 2 22" xfId="285"/>
    <cellStyle name="Commentaire 2 23" xfId="286"/>
    <cellStyle name="Commentaire 2 24" xfId="287"/>
    <cellStyle name="Commentaire 2 25" xfId="288"/>
    <cellStyle name="Commentaire 2 26" xfId="289"/>
    <cellStyle name="Commentaire 2 27" xfId="290"/>
    <cellStyle name="Commentaire 2 28" xfId="291"/>
    <cellStyle name="Commentaire 2 29" xfId="292"/>
    <cellStyle name="Commentaire 2 3" xfId="293"/>
    <cellStyle name="Commentaire 2 30" xfId="294"/>
    <cellStyle name="Commentaire 2 31" xfId="295"/>
    <cellStyle name="Commentaire 2 32" xfId="296"/>
    <cellStyle name="Commentaire 2 33" xfId="297"/>
    <cellStyle name="Commentaire 2 34" xfId="298"/>
    <cellStyle name="Commentaire 2 35" xfId="299"/>
    <cellStyle name="Commentaire 2 36" xfId="300"/>
    <cellStyle name="Commentaire 2 37" xfId="301"/>
    <cellStyle name="Commentaire 2 38" xfId="302"/>
    <cellStyle name="Commentaire 2 39" xfId="303"/>
    <cellStyle name="Commentaire 2 4" xfId="304"/>
    <cellStyle name="Commentaire 2 40" xfId="305"/>
    <cellStyle name="Commentaire 2 41" xfId="306"/>
    <cellStyle name="Commentaire 2 42" xfId="307"/>
    <cellStyle name="Commentaire 2 43" xfId="308"/>
    <cellStyle name="Commentaire 2 44" xfId="309"/>
    <cellStyle name="Commentaire 2 45" xfId="310"/>
    <cellStyle name="Commentaire 2 46" xfId="311"/>
    <cellStyle name="Commentaire 2 47" xfId="312"/>
    <cellStyle name="Commentaire 2 48" xfId="313"/>
    <cellStyle name="Commentaire 2 49" xfId="314"/>
    <cellStyle name="Commentaire 2 5" xfId="315"/>
    <cellStyle name="Commentaire 2 6" xfId="316"/>
    <cellStyle name="Commentaire 2 7" xfId="317"/>
    <cellStyle name="Commentaire 2 8" xfId="318"/>
    <cellStyle name="Commentaire 2 9" xfId="319"/>
    <cellStyle name="Commentaire 20" xfId="320"/>
    <cellStyle name="Commentaire 21" xfId="321"/>
    <cellStyle name="Commentaire 22" xfId="322"/>
    <cellStyle name="Commentaire 23" xfId="323"/>
    <cellStyle name="Commentaire 24" xfId="324"/>
    <cellStyle name="Commentaire 25" xfId="325"/>
    <cellStyle name="Commentaire 26" xfId="326"/>
    <cellStyle name="Commentaire 3" xfId="327"/>
    <cellStyle name="Commentaire 3 10" xfId="328"/>
    <cellStyle name="Commentaire 3 11" xfId="329"/>
    <cellStyle name="Commentaire 3 12" xfId="330"/>
    <cellStyle name="Commentaire 3 13" xfId="331"/>
    <cellStyle name="Commentaire 3 14" xfId="332"/>
    <cellStyle name="Commentaire 3 15" xfId="333"/>
    <cellStyle name="Commentaire 3 16" xfId="334"/>
    <cellStyle name="Commentaire 3 17" xfId="335"/>
    <cellStyle name="Commentaire 3 18" xfId="336"/>
    <cellStyle name="Commentaire 3 19" xfId="337"/>
    <cellStyle name="Commentaire 3 2" xfId="338"/>
    <cellStyle name="Commentaire 3 20" xfId="339"/>
    <cellStyle name="Commentaire 3 21" xfId="340"/>
    <cellStyle name="Commentaire 3 22" xfId="341"/>
    <cellStyle name="Commentaire 3 23" xfId="342"/>
    <cellStyle name="Commentaire 3 24" xfId="343"/>
    <cellStyle name="Commentaire 3 25" xfId="344"/>
    <cellStyle name="Commentaire 3 26" xfId="345"/>
    <cellStyle name="Commentaire 3 27" xfId="346"/>
    <cellStyle name="Commentaire 3 28" xfId="347"/>
    <cellStyle name="Commentaire 3 29" xfId="348"/>
    <cellStyle name="Commentaire 3 3" xfId="349"/>
    <cellStyle name="Commentaire 3 30" xfId="350"/>
    <cellStyle name="Commentaire 3 31" xfId="351"/>
    <cellStyle name="Commentaire 3 32" xfId="352"/>
    <cellStyle name="Commentaire 3 33" xfId="353"/>
    <cellStyle name="Commentaire 3 34" xfId="354"/>
    <cellStyle name="Commentaire 3 35" xfId="355"/>
    <cellStyle name="Commentaire 3 36" xfId="356"/>
    <cellStyle name="Commentaire 3 37" xfId="357"/>
    <cellStyle name="Commentaire 3 38" xfId="358"/>
    <cellStyle name="Commentaire 3 39" xfId="359"/>
    <cellStyle name="Commentaire 3 4" xfId="360"/>
    <cellStyle name="Commentaire 3 40" xfId="361"/>
    <cellStyle name="Commentaire 3 41" xfId="362"/>
    <cellStyle name="Commentaire 3 42" xfId="363"/>
    <cellStyle name="Commentaire 3 43" xfId="364"/>
    <cellStyle name="Commentaire 3 44" xfId="365"/>
    <cellStyle name="Commentaire 3 45" xfId="366"/>
    <cellStyle name="Commentaire 3 46" xfId="367"/>
    <cellStyle name="Commentaire 3 47" xfId="368"/>
    <cellStyle name="Commentaire 3 5" xfId="369"/>
    <cellStyle name="Commentaire 3 6" xfId="370"/>
    <cellStyle name="Commentaire 3 7" xfId="371"/>
    <cellStyle name="Commentaire 3 8" xfId="372"/>
    <cellStyle name="Commentaire 3 9" xfId="373"/>
    <cellStyle name="Commentaire 4" xfId="374"/>
    <cellStyle name="Commentaire 4 10" xfId="375"/>
    <cellStyle name="Commentaire 4 11" xfId="376"/>
    <cellStyle name="Commentaire 4 12" xfId="377"/>
    <cellStyle name="Commentaire 4 13" xfId="378"/>
    <cellStyle name="Commentaire 4 14" xfId="379"/>
    <cellStyle name="Commentaire 4 15" xfId="380"/>
    <cellStyle name="Commentaire 4 16" xfId="381"/>
    <cellStyle name="Commentaire 4 17" xfId="382"/>
    <cellStyle name="Commentaire 4 18" xfId="383"/>
    <cellStyle name="Commentaire 4 19" xfId="384"/>
    <cellStyle name="Commentaire 4 2" xfId="385"/>
    <cellStyle name="Commentaire 4 20" xfId="386"/>
    <cellStyle name="Commentaire 4 21" xfId="387"/>
    <cellStyle name="Commentaire 4 22" xfId="388"/>
    <cellStyle name="Commentaire 4 23" xfId="389"/>
    <cellStyle name="Commentaire 4 24" xfId="390"/>
    <cellStyle name="Commentaire 4 25" xfId="391"/>
    <cellStyle name="Commentaire 4 26" xfId="392"/>
    <cellStyle name="Commentaire 4 27" xfId="393"/>
    <cellStyle name="Commentaire 4 28" xfId="394"/>
    <cellStyle name="Commentaire 4 29" xfId="395"/>
    <cellStyle name="Commentaire 4 3" xfId="396"/>
    <cellStyle name="Commentaire 4 30" xfId="397"/>
    <cellStyle name="Commentaire 4 31" xfId="398"/>
    <cellStyle name="Commentaire 4 32" xfId="399"/>
    <cellStyle name="Commentaire 4 33" xfId="400"/>
    <cellStyle name="Commentaire 4 34" xfId="401"/>
    <cellStyle name="Commentaire 4 35" xfId="402"/>
    <cellStyle name="Commentaire 4 36" xfId="403"/>
    <cellStyle name="Commentaire 4 37" xfId="404"/>
    <cellStyle name="Commentaire 4 38" xfId="405"/>
    <cellStyle name="Commentaire 4 39" xfId="406"/>
    <cellStyle name="Commentaire 4 4" xfId="407"/>
    <cellStyle name="Commentaire 4 40" xfId="408"/>
    <cellStyle name="Commentaire 4 41" xfId="409"/>
    <cellStyle name="Commentaire 4 42" xfId="410"/>
    <cellStyle name="Commentaire 4 43" xfId="411"/>
    <cellStyle name="Commentaire 4 44" xfId="412"/>
    <cellStyle name="Commentaire 4 45" xfId="413"/>
    <cellStyle name="Commentaire 4 46" xfId="414"/>
    <cellStyle name="Commentaire 4 47" xfId="415"/>
    <cellStyle name="Commentaire 4 5" xfId="416"/>
    <cellStyle name="Commentaire 4 6" xfId="417"/>
    <cellStyle name="Commentaire 4 7" xfId="418"/>
    <cellStyle name="Commentaire 4 8" xfId="419"/>
    <cellStyle name="Commentaire 4 9" xfId="420"/>
    <cellStyle name="Commentaire 5" xfId="421"/>
    <cellStyle name="Commentaire 5 10" xfId="422"/>
    <cellStyle name="Commentaire 5 11" xfId="423"/>
    <cellStyle name="Commentaire 5 12" xfId="424"/>
    <cellStyle name="Commentaire 5 13" xfId="425"/>
    <cellStyle name="Commentaire 5 14" xfId="426"/>
    <cellStyle name="Commentaire 5 15" xfId="427"/>
    <cellStyle name="Commentaire 5 16" xfId="428"/>
    <cellStyle name="Commentaire 5 17" xfId="429"/>
    <cellStyle name="Commentaire 5 18" xfId="430"/>
    <cellStyle name="Commentaire 5 19" xfId="431"/>
    <cellStyle name="Commentaire 5 2" xfId="432"/>
    <cellStyle name="Commentaire 5 20" xfId="433"/>
    <cellStyle name="Commentaire 5 21" xfId="434"/>
    <cellStyle name="Commentaire 5 22" xfId="435"/>
    <cellStyle name="Commentaire 5 23" xfId="436"/>
    <cellStyle name="Commentaire 5 24" xfId="437"/>
    <cellStyle name="Commentaire 5 25" xfId="438"/>
    <cellStyle name="Commentaire 5 26" xfId="439"/>
    <cellStyle name="Commentaire 5 27" xfId="440"/>
    <cellStyle name="Commentaire 5 28" xfId="441"/>
    <cellStyle name="Commentaire 5 29" xfId="442"/>
    <cellStyle name="Commentaire 5 3" xfId="443"/>
    <cellStyle name="Commentaire 5 30" xfId="444"/>
    <cellStyle name="Commentaire 5 31" xfId="445"/>
    <cellStyle name="Commentaire 5 32" xfId="446"/>
    <cellStyle name="Commentaire 5 33" xfId="447"/>
    <cellStyle name="Commentaire 5 34" xfId="448"/>
    <cellStyle name="Commentaire 5 35" xfId="449"/>
    <cellStyle name="Commentaire 5 36" xfId="450"/>
    <cellStyle name="Commentaire 5 37" xfId="451"/>
    <cellStyle name="Commentaire 5 38" xfId="452"/>
    <cellStyle name="Commentaire 5 39" xfId="453"/>
    <cellStyle name="Commentaire 5 4" xfId="454"/>
    <cellStyle name="Commentaire 5 40" xfId="455"/>
    <cellStyle name="Commentaire 5 41" xfId="456"/>
    <cellStyle name="Commentaire 5 42" xfId="457"/>
    <cellStyle name="Commentaire 5 43" xfId="458"/>
    <cellStyle name="Commentaire 5 44" xfId="459"/>
    <cellStyle name="Commentaire 5 45" xfId="460"/>
    <cellStyle name="Commentaire 5 46" xfId="461"/>
    <cellStyle name="Commentaire 5 47" xfId="462"/>
    <cellStyle name="Commentaire 5 5" xfId="463"/>
    <cellStyle name="Commentaire 5 6" xfId="464"/>
    <cellStyle name="Commentaire 5 7" xfId="465"/>
    <cellStyle name="Commentaire 5 8" xfId="466"/>
    <cellStyle name="Commentaire 5 9" xfId="467"/>
    <cellStyle name="Commentaire 6" xfId="468"/>
    <cellStyle name="Commentaire 6 10" xfId="469"/>
    <cellStyle name="Commentaire 6 11" xfId="470"/>
    <cellStyle name="Commentaire 6 12" xfId="471"/>
    <cellStyle name="Commentaire 6 13" xfId="472"/>
    <cellStyle name="Commentaire 6 14" xfId="473"/>
    <cellStyle name="Commentaire 6 15" xfId="474"/>
    <cellStyle name="Commentaire 6 16" xfId="475"/>
    <cellStyle name="Commentaire 6 17" xfId="476"/>
    <cellStyle name="Commentaire 6 18" xfId="477"/>
    <cellStyle name="Commentaire 6 19" xfId="478"/>
    <cellStyle name="Commentaire 6 2" xfId="479"/>
    <cellStyle name="Commentaire 6 20" xfId="480"/>
    <cellStyle name="Commentaire 6 21" xfId="481"/>
    <cellStyle name="Commentaire 6 22" xfId="482"/>
    <cellStyle name="Commentaire 6 23" xfId="483"/>
    <cellStyle name="Commentaire 6 24" xfId="484"/>
    <cellStyle name="Commentaire 6 25" xfId="485"/>
    <cellStyle name="Commentaire 6 26" xfId="486"/>
    <cellStyle name="Commentaire 6 27" xfId="487"/>
    <cellStyle name="Commentaire 6 28" xfId="488"/>
    <cellStyle name="Commentaire 6 29" xfId="489"/>
    <cellStyle name="Commentaire 6 3" xfId="490"/>
    <cellStyle name="Commentaire 6 30" xfId="491"/>
    <cellStyle name="Commentaire 6 31" xfId="492"/>
    <cellStyle name="Commentaire 6 32" xfId="493"/>
    <cellStyle name="Commentaire 6 33" xfId="494"/>
    <cellStyle name="Commentaire 6 34" xfId="495"/>
    <cellStyle name="Commentaire 6 35" xfId="496"/>
    <cellStyle name="Commentaire 6 36" xfId="497"/>
    <cellStyle name="Commentaire 6 37" xfId="498"/>
    <cellStyle name="Commentaire 6 38" xfId="499"/>
    <cellStyle name="Commentaire 6 39" xfId="500"/>
    <cellStyle name="Commentaire 6 4" xfId="501"/>
    <cellStyle name="Commentaire 6 40" xfId="502"/>
    <cellStyle name="Commentaire 6 41" xfId="503"/>
    <cellStyle name="Commentaire 6 42" xfId="504"/>
    <cellStyle name="Commentaire 6 43" xfId="505"/>
    <cellStyle name="Commentaire 6 44" xfId="506"/>
    <cellStyle name="Commentaire 6 45" xfId="507"/>
    <cellStyle name="Commentaire 6 46" xfId="508"/>
    <cellStyle name="Commentaire 6 47" xfId="509"/>
    <cellStyle name="Commentaire 6 5" xfId="510"/>
    <cellStyle name="Commentaire 6 6" xfId="511"/>
    <cellStyle name="Commentaire 6 7" xfId="512"/>
    <cellStyle name="Commentaire 6 8" xfId="513"/>
    <cellStyle name="Commentaire 6 9" xfId="514"/>
    <cellStyle name="Commentaire 7" xfId="515"/>
    <cellStyle name="Commentaire 7 10" xfId="516"/>
    <cellStyle name="Commentaire 7 11" xfId="517"/>
    <cellStyle name="Commentaire 7 12" xfId="518"/>
    <cellStyle name="Commentaire 7 13" xfId="519"/>
    <cellStyle name="Commentaire 7 14" xfId="520"/>
    <cellStyle name="Commentaire 7 15" xfId="521"/>
    <cellStyle name="Commentaire 7 16" xfId="522"/>
    <cellStyle name="Commentaire 7 17" xfId="523"/>
    <cellStyle name="Commentaire 7 18" xfId="524"/>
    <cellStyle name="Commentaire 7 19" xfId="525"/>
    <cellStyle name="Commentaire 7 2" xfId="526"/>
    <cellStyle name="Commentaire 7 20" xfId="527"/>
    <cellStyle name="Commentaire 7 21" xfId="528"/>
    <cellStyle name="Commentaire 7 22" xfId="529"/>
    <cellStyle name="Commentaire 7 23" xfId="530"/>
    <cellStyle name="Commentaire 7 24" xfId="531"/>
    <cellStyle name="Commentaire 7 25" xfId="532"/>
    <cellStyle name="Commentaire 7 26" xfId="533"/>
    <cellStyle name="Commentaire 7 27" xfId="534"/>
    <cellStyle name="Commentaire 7 28" xfId="535"/>
    <cellStyle name="Commentaire 7 29" xfId="536"/>
    <cellStyle name="Commentaire 7 3" xfId="537"/>
    <cellStyle name="Commentaire 7 30" xfId="538"/>
    <cellStyle name="Commentaire 7 31" xfId="539"/>
    <cellStyle name="Commentaire 7 32" xfId="540"/>
    <cellStyle name="Commentaire 7 33" xfId="541"/>
    <cellStyle name="Commentaire 7 34" xfId="542"/>
    <cellStyle name="Commentaire 7 35" xfId="543"/>
    <cellStyle name="Commentaire 7 36" xfId="544"/>
    <cellStyle name="Commentaire 7 37" xfId="545"/>
    <cellStyle name="Commentaire 7 38" xfId="546"/>
    <cellStyle name="Commentaire 7 39" xfId="547"/>
    <cellStyle name="Commentaire 7 4" xfId="548"/>
    <cellStyle name="Commentaire 7 40" xfId="549"/>
    <cellStyle name="Commentaire 7 41" xfId="550"/>
    <cellStyle name="Commentaire 7 42" xfId="551"/>
    <cellStyle name="Commentaire 7 43" xfId="552"/>
    <cellStyle name="Commentaire 7 44" xfId="553"/>
    <cellStyle name="Commentaire 7 45" xfId="554"/>
    <cellStyle name="Commentaire 7 46" xfId="555"/>
    <cellStyle name="Commentaire 7 47" xfId="556"/>
    <cellStyle name="Commentaire 7 5" xfId="557"/>
    <cellStyle name="Commentaire 7 6" xfId="558"/>
    <cellStyle name="Commentaire 7 7" xfId="559"/>
    <cellStyle name="Commentaire 7 8" xfId="560"/>
    <cellStyle name="Commentaire 7 9" xfId="561"/>
    <cellStyle name="Commentaire 8" xfId="562"/>
    <cellStyle name="Commentaire 8 10" xfId="563"/>
    <cellStyle name="Commentaire 8 11" xfId="564"/>
    <cellStyle name="Commentaire 8 12" xfId="565"/>
    <cellStyle name="Commentaire 8 13" xfId="566"/>
    <cellStyle name="Commentaire 8 14" xfId="567"/>
    <cellStyle name="Commentaire 8 15" xfId="568"/>
    <cellStyle name="Commentaire 8 16" xfId="569"/>
    <cellStyle name="Commentaire 8 17" xfId="570"/>
    <cellStyle name="Commentaire 8 18" xfId="571"/>
    <cellStyle name="Commentaire 8 19" xfId="572"/>
    <cellStyle name="Commentaire 8 2" xfId="573"/>
    <cellStyle name="Commentaire 8 20" xfId="574"/>
    <cellStyle name="Commentaire 8 21" xfId="575"/>
    <cellStyle name="Commentaire 8 22" xfId="576"/>
    <cellStyle name="Commentaire 8 23" xfId="577"/>
    <cellStyle name="Commentaire 8 24" xfId="578"/>
    <cellStyle name="Commentaire 8 25" xfId="579"/>
    <cellStyle name="Commentaire 8 26" xfId="580"/>
    <cellStyle name="Commentaire 8 27" xfId="581"/>
    <cellStyle name="Commentaire 8 28" xfId="582"/>
    <cellStyle name="Commentaire 8 29" xfId="583"/>
    <cellStyle name="Commentaire 8 3" xfId="584"/>
    <cellStyle name="Commentaire 8 30" xfId="585"/>
    <cellStyle name="Commentaire 8 31" xfId="586"/>
    <cellStyle name="Commentaire 8 32" xfId="587"/>
    <cellStyle name="Commentaire 8 33" xfId="588"/>
    <cellStyle name="Commentaire 8 34" xfId="589"/>
    <cellStyle name="Commentaire 8 35" xfId="590"/>
    <cellStyle name="Commentaire 8 36" xfId="591"/>
    <cellStyle name="Commentaire 8 37" xfId="592"/>
    <cellStyle name="Commentaire 8 38" xfId="593"/>
    <cellStyle name="Commentaire 8 39" xfId="594"/>
    <cellStyle name="Commentaire 8 4" xfId="595"/>
    <cellStyle name="Commentaire 8 40" xfId="596"/>
    <cellStyle name="Commentaire 8 41" xfId="597"/>
    <cellStyle name="Commentaire 8 42" xfId="598"/>
    <cellStyle name="Commentaire 8 43" xfId="599"/>
    <cellStyle name="Commentaire 8 44" xfId="600"/>
    <cellStyle name="Commentaire 8 45" xfId="601"/>
    <cellStyle name="Commentaire 8 46" xfId="602"/>
    <cellStyle name="Commentaire 8 47" xfId="603"/>
    <cellStyle name="Commentaire 8 5" xfId="604"/>
    <cellStyle name="Commentaire 8 6" xfId="605"/>
    <cellStyle name="Commentaire 8 7" xfId="606"/>
    <cellStyle name="Commentaire 8 8" xfId="607"/>
    <cellStyle name="Commentaire 8 9" xfId="608"/>
    <cellStyle name="Commentaire 9" xfId="609"/>
    <cellStyle name="Commentaire 9 10" xfId="610"/>
    <cellStyle name="Commentaire 9 11" xfId="611"/>
    <cellStyle name="Commentaire 9 12" xfId="612"/>
    <cellStyle name="Commentaire 9 13" xfId="613"/>
    <cellStyle name="Commentaire 9 14" xfId="614"/>
    <cellStyle name="Commentaire 9 15" xfId="615"/>
    <cellStyle name="Commentaire 9 16" xfId="616"/>
    <cellStyle name="Commentaire 9 17" xfId="617"/>
    <cellStyle name="Commentaire 9 18" xfId="618"/>
    <cellStyle name="Commentaire 9 19" xfId="619"/>
    <cellStyle name="Commentaire 9 2" xfId="620"/>
    <cellStyle name="Commentaire 9 20" xfId="621"/>
    <cellStyle name="Commentaire 9 21" xfId="622"/>
    <cellStyle name="Commentaire 9 22" xfId="623"/>
    <cellStyle name="Commentaire 9 23" xfId="624"/>
    <cellStyle name="Commentaire 9 24" xfId="625"/>
    <cellStyle name="Commentaire 9 25" xfId="626"/>
    <cellStyle name="Commentaire 9 26" xfId="627"/>
    <cellStyle name="Commentaire 9 27" xfId="628"/>
    <cellStyle name="Commentaire 9 28" xfId="629"/>
    <cellStyle name="Commentaire 9 29" xfId="630"/>
    <cellStyle name="Commentaire 9 3" xfId="631"/>
    <cellStyle name="Commentaire 9 30" xfId="632"/>
    <cellStyle name="Commentaire 9 31" xfId="633"/>
    <cellStyle name="Commentaire 9 32" xfId="634"/>
    <cellStyle name="Commentaire 9 33" xfId="635"/>
    <cellStyle name="Commentaire 9 34" xfId="636"/>
    <cellStyle name="Commentaire 9 35" xfId="637"/>
    <cellStyle name="Commentaire 9 36" xfId="638"/>
    <cellStyle name="Commentaire 9 37" xfId="639"/>
    <cellStyle name="Commentaire 9 38" xfId="640"/>
    <cellStyle name="Commentaire 9 39" xfId="641"/>
    <cellStyle name="Commentaire 9 4" xfId="642"/>
    <cellStyle name="Commentaire 9 40" xfId="643"/>
    <cellStyle name="Commentaire 9 41" xfId="644"/>
    <cellStyle name="Commentaire 9 42" xfId="645"/>
    <cellStyle name="Commentaire 9 43" xfId="646"/>
    <cellStyle name="Commentaire 9 44" xfId="647"/>
    <cellStyle name="Commentaire 9 45" xfId="648"/>
    <cellStyle name="Commentaire 9 46" xfId="649"/>
    <cellStyle name="Commentaire 9 47" xfId="650"/>
    <cellStyle name="Commentaire 9 5" xfId="651"/>
    <cellStyle name="Commentaire 9 6" xfId="652"/>
    <cellStyle name="Commentaire 9 7" xfId="653"/>
    <cellStyle name="Commentaire 9 8" xfId="654"/>
    <cellStyle name="Commentaire 9 9" xfId="655"/>
    <cellStyle name="Entrée" xfId="656"/>
    <cellStyle name="Entrée 2" xfId="657"/>
    <cellStyle name="Entrée 3" xfId="658"/>
    <cellStyle name="Entrée 4" xfId="659"/>
    <cellStyle name="Insatisfaisant" xfId="660"/>
    <cellStyle name="Insatisfaisant 2" xfId="661"/>
    <cellStyle name="Insatisfaisant 3" xfId="662"/>
    <cellStyle name="Insatisfaisant 4" xfId="663"/>
    <cellStyle name="Hyperlink" xfId="664"/>
    <cellStyle name="Followed Hyperlink" xfId="665"/>
    <cellStyle name="Comma" xfId="666"/>
    <cellStyle name="Comma [0]" xfId="667"/>
    <cellStyle name="Milliers [0] 2" xfId="668"/>
    <cellStyle name="Milliers 10" xfId="669"/>
    <cellStyle name="Milliers 100" xfId="670"/>
    <cellStyle name="Milliers 101" xfId="671"/>
    <cellStyle name="Milliers 102" xfId="672"/>
    <cellStyle name="Milliers 103" xfId="673"/>
    <cellStyle name="Milliers 104" xfId="674"/>
    <cellStyle name="Milliers 105" xfId="675"/>
    <cellStyle name="Milliers 106" xfId="676"/>
    <cellStyle name="Milliers 107" xfId="677"/>
    <cellStyle name="Milliers 108" xfId="678"/>
    <cellStyle name="Milliers 109" xfId="679"/>
    <cellStyle name="Milliers 11" xfId="680"/>
    <cellStyle name="Milliers 110" xfId="681"/>
    <cellStyle name="Milliers 111" xfId="682"/>
    <cellStyle name="Milliers 112" xfId="683"/>
    <cellStyle name="Milliers 113" xfId="684"/>
    <cellStyle name="Milliers 114" xfId="685"/>
    <cellStyle name="Milliers 115" xfId="686"/>
    <cellStyle name="Milliers 116" xfId="687"/>
    <cellStyle name="Milliers 117" xfId="688"/>
    <cellStyle name="Milliers 118" xfId="689"/>
    <cellStyle name="Milliers 119" xfId="690"/>
    <cellStyle name="Milliers 12" xfId="691"/>
    <cellStyle name="Milliers 120" xfId="692"/>
    <cellStyle name="Milliers 121" xfId="693"/>
    <cellStyle name="Milliers 122" xfId="694"/>
    <cellStyle name="Milliers 123" xfId="695"/>
    <cellStyle name="Milliers 124" xfId="696"/>
    <cellStyle name="Milliers 125" xfId="697"/>
    <cellStyle name="Milliers 126" xfId="698"/>
    <cellStyle name="Milliers 127" xfId="699"/>
    <cellStyle name="Milliers 128" xfId="700"/>
    <cellStyle name="Milliers 129" xfId="701"/>
    <cellStyle name="Milliers 13" xfId="702"/>
    <cellStyle name="Milliers 130" xfId="703"/>
    <cellStyle name="Milliers 131" xfId="704"/>
    <cellStyle name="Milliers 14" xfId="705"/>
    <cellStyle name="Milliers 15" xfId="706"/>
    <cellStyle name="Milliers 16" xfId="707"/>
    <cellStyle name="Milliers 17" xfId="708"/>
    <cellStyle name="Milliers 18" xfId="709"/>
    <cellStyle name="Milliers 19" xfId="710"/>
    <cellStyle name="Milliers 2" xfId="711"/>
    <cellStyle name="Milliers 20" xfId="712"/>
    <cellStyle name="Milliers 21" xfId="713"/>
    <cellStyle name="Milliers 22" xfId="714"/>
    <cellStyle name="Milliers 23" xfId="715"/>
    <cellStyle name="Milliers 24" xfId="716"/>
    <cellStyle name="Milliers 25" xfId="717"/>
    <cellStyle name="Milliers 26" xfId="718"/>
    <cellStyle name="Milliers 27" xfId="719"/>
    <cellStyle name="Milliers 28" xfId="720"/>
    <cellStyle name="Milliers 29" xfId="721"/>
    <cellStyle name="Milliers 3" xfId="722"/>
    <cellStyle name="Milliers 30" xfId="723"/>
    <cellStyle name="Milliers 31" xfId="724"/>
    <cellStyle name="Milliers 32" xfId="725"/>
    <cellStyle name="Milliers 33" xfId="726"/>
    <cellStyle name="Milliers 34" xfId="727"/>
    <cellStyle name="Milliers 35" xfId="728"/>
    <cellStyle name="Milliers 36" xfId="729"/>
    <cellStyle name="Milliers 37" xfId="730"/>
    <cellStyle name="Milliers 38" xfId="731"/>
    <cellStyle name="Milliers 39" xfId="732"/>
    <cellStyle name="Milliers 4" xfId="733"/>
    <cellStyle name="Milliers 40" xfId="734"/>
    <cellStyle name="Milliers 41" xfId="735"/>
    <cellStyle name="Milliers 42" xfId="736"/>
    <cellStyle name="Milliers 43" xfId="737"/>
    <cellStyle name="Milliers 44" xfId="738"/>
    <cellStyle name="Milliers 45" xfId="739"/>
    <cellStyle name="Milliers 46" xfId="740"/>
    <cellStyle name="Milliers 47" xfId="741"/>
    <cellStyle name="Milliers 48" xfId="742"/>
    <cellStyle name="Milliers 48 10" xfId="743"/>
    <cellStyle name="Milliers 48 11" xfId="744"/>
    <cellStyle name="Milliers 48 12" xfId="745"/>
    <cellStyle name="Milliers 48 13" xfId="746"/>
    <cellStyle name="Milliers 48 14" xfId="747"/>
    <cellStyle name="Milliers 48 15" xfId="748"/>
    <cellStyle name="Milliers 48 16" xfId="749"/>
    <cellStyle name="Milliers 48 17" xfId="750"/>
    <cellStyle name="Milliers 48 18" xfId="751"/>
    <cellStyle name="Milliers 48 19" xfId="752"/>
    <cellStyle name="Milliers 48 2" xfId="753"/>
    <cellStyle name="Milliers 48 20" xfId="754"/>
    <cellStyle name="Milliers 48 21" xfId="755"/>
    <cellStyle name="Milliers 48 22" xfId="756"/>
    <cellStyle name="Milliers 48 23" xfId="757"/>
    <cellStyle name="Milliers 48 24" xfId="758"/>
    <cellStyle name="Milliers 48 25" xfId="759"/>
    <cellStyle name="Milliers 48 26" xfId="760"/>
    <cellStyle name="Milliers 48 27" xfId="761"/>
    <cellStyle name="Milliers 48 28" xfId="762"/>
    <cellStyle name="Milliers 48 29" xfId="763"/>
    <cellStyle name="Milliers 48 3" xfId="764"/>
    <cellStyle name="Milliers 48 30" xfId="765"/>
    <cellStyle name="Milliers 48 31" xfId="766"/>
    <cellStyle name="Milliers 48 32" xfId="767"/>
    <cellStyle name="Milliers 48 33" xfId="768"/>
    <cellStyle name="Milliers 48 34" xfId="769"/>
    <cellStyle name="Milliers 48 35" xfId="770"/>
    <cellStyle name="Milliers 48 36" xfId="771"/>
    <cellStyle name="Milliers 48 37" xfId="772"/>
    <cellStyle name="Milliers 48 38" xfId="773"/>
    <cellStyle name="Milliers 48 39" xfId="774"/>
    <cellStyle name="Milliers 48 4" xfId="775"/>
    <cellStyle name="Milliers 48 40" xfId="776"/>
    <cellStyle name="Milliers 48 41" xfId="777"/>
    <cellStyle name="Milliers 48 42" xfId="778"/>
    <cellStyle name="Milliers 48 43" xfId="779"/>
    <cellStyle name="Milliers 48 44" xfId="780"/>
    <cellStyle name="Milliers 48 45" xfId="781"/>
    <cellStyle name="Milliers 48 46" xfId="782"/>
    <cellStyle name="Milliers 48 47" xfId="783"/>
    <cellStyle name="Milliers 48 5" xfId="784"/>
    <cellStyle name="Milliers 48 6" xfId="785"/>
    <cellStyle name="Milliers 48 7" xfId="786"/>
    <cellStyle name="Milliers 48 8" xfId="787"/>
    <cellStyle name="Milliers 48 9" xfId="788"/>
    <cellStyle name="Milliers 49" xfId="789"/>
    <cellStyle name="Milliers 5" xfId="790"/>
    <cellStyle name="Milliers 50" xfId="791"/>
    <cellStyle name="Milliers 51" xfId="792"/>
    <cellStyle name="Milliers 52" xfId="793"/>
    <cellStyle name="Milliers 53" xfId="794"/>
    <cellStyle name="Milliers 54" xfId="795"/>
    <cellStyle name="Milliers 55" xfId="796"/>
    <cellStyle name="Milliers 56" xfId="797"/>
    <cellStyle name="Milliers 57" xfId="798"/>
    <cellStyle name="Milliers 58" xfId="799"/>
    <cellStyle name="Milliers 59" xfId="800"/>
    <cellStyle name="Milliers 6" xfId="801"/>
    <cellStyle name="Milliers 60" xfId="802"/>
    <cellStyle name="Milliers 61" xfId="803"/>
    <cellStyle name="Milliers 62" xfId="804"/>
    <cellStyle name="Milliers 63" xfId="805"/>
    <cellStyle name="Milliers 64" xfId="806"/>
    <cellStyle name="Milliers 65" xfId="807"/>
    <cellStyle name="Milliers 66" xfId="808"/>
    <cellStyle name="Milliers 67" xfId="809"/>
    <cellStyle name="Milliers 68" xfId="810"/>
    <cellStyle name="Milliers 69" xfId="811"/>
    <cellStyle name="Milliers 7" xfId="812"/>
    <cellStyle name="Milliers 70" xfId="813"/>
    <cellStyle name="Milliers 71" xfId="814"/>
    <cellStyle name="Milliers 72" xfId="815"/>
    <cellStyle name="Milliers 73" xfId="816"/>
    <cellStyle name="Milliers 74" xfId="817"/>
    <cellStyle name="Milliers 75" xfId="818"/>
    <cellStyle name="Milliers 76" xfId="819"/>
    <cellStyle name="Milliers 77" xfId="820"/>
    <cellStyle name="Milliers 78" xfId="821"/>
    <cellStyle name="Milliers 79" xfId="822"/>
    <cellStyle name="Milliers 8" xfId="823"/>
    <cellStyle name="Milliers 80" xfId="824"/>
    <cellStyle name="Milliers 81" xfId="825"/>
    <cellStyle name="Milliers 82" xfId="826"/>
    <cellStyle name="Milliers 83" xfId="827"/>
    <cellStyle name="Milliers 84" xfId="828"/>
    <cellStyle name="Milliers 85" xfId="829"/>
    <cellStyle name="Milliers 86" xfId="830"/>
    <cellStyle name="Milliers 87" xfId="831"/>
    <cellStyle name="Milliers 88" xfId="832"/>
    <cellStyle name="Milliers 89" xfId="833"/>
    <cellStyle name="Milliers 9" xfId="834"/>
    <cellStyle name="Milliers 90" xfId="835"/>
    <cellStyle name="Milliers 91" xfId="836"/>
    <cellStyle name="Milliers 92" xfId="837"/>
    <cellStyle name="Milliers 93" xfId="838"/>
    <cellStyle name="Milliers 94" xfId="839"/>
    <cellStyle name="Milliers 95" xfId="840"/>
    <cellStyle name="Milliers 96" xfId="841"/>
    <cellStyle name="Milliers 97" xfId="842"/>
    <cellStyle name="Milliers 98" xfId="843"/>
    <cellStyle name="Milliers 99" xfId="844"/>
    <cellStyle name="Currency" xfId="845"/>
    <cellStyle name="Currency [0]" xfId="846"/>
    <cellStyle name="Neutre" xfId="847"/>
    <cellStyle name="Neutre 2" xfId="848"/>
    <cellStyle name="Neutre 3" xfId="849"/>
    <cellStyle name="Neutre 4" xfId="850"/>
    <cellStyle name="Normal 10" xfId="851"/>
    <cellStyle name="Normal 100" xfId="852"/>
    <cellStyle name="Normal 101" xfId="853"/>
    <cellStyle name="Normal 102" xfId="854"/>
    <cellStyle name="Normal 103" xfId="855"/>
    <cellStyle name="Normal 104" xfId="856"/>
    <cellStyle name="Normal 105" xfId="857"/>
    <cellStyle name="Normal 106" xfId="858"/>
    <cellStyle name="Normal 107" xfId="859"/>
    <cellStyle name="Normal 108" xfId="860"/>
    <cellStyle name="Normal 109" xfId="861"/>
    <cellStyle name="Normal 11" xfId="862"/>
    <cellStyle name="Normal 110" xfId="863"/>
    <cellStyle name="Normal 111" xfId="864"/>
    <cellStyle name="Normal 112" xfId="865"/>
    <cellStyle name="Normal 113" xfId="866"/>
    <cellStyle name="Normal 114" xfId="867"/>
    <cellStyle name="Normal 115" xfId="868"/>
    <cellStyle name="Normal 116" xfId="869"/>
    <cellStyle name="Normal 117" xfId="870"/>
    <cellStyle name="Normal 118" xfId="871"/>
    <cellStyle name="Normal 119" xfId="872"/>
    <cellStyle name="Normal 12" xfId="873"/>
    <cellStyle name="Normal 120" xfId="874"/>
    <cellStyle name="Normal 121" xfId="875"/>
    <cellStyle name="Normal 122" xfId="876"/>
    <cellStyle name="Normal 123" xfId="877"/>
    <cellStyle name="Normal 124" xfId="878"/>
    <cellStyle name="Normal 125" xfId="879"/>
    <cellStyle name="Normal 126" xfId="880"/>
    <cellStyle name="Normal 127" xfId="881"/>
    <cellStyle name="Normal 128" xfId="882"/>
    <cellStyle name="Normal 129" xfId="883"/>
    <cellStyle name="Normal 13" xfId="884"/>
    <cellStyle name="Normal 130" xfId="885"/>
    <cellStyle name="Normal 131" xfId="886"/>
    <cellStyle name="Normal 132" xfId="887"/>
    <cellStyle name="Normal 133" xfId="888"/>
    <cellStyle name="Normal 134" xfId="889"/>
    <cellStyle name="Normal 135" xfId="890"/>
    <cellStyle name="Normal 136" xfId="891"/>
    <cellStyle name="Normal 137" xfId="892"/>
    <cellStyle name="Normal 138" xfId="893"/>
    <cellStyle name="Normal 139" xfId="894"/>
    <cellStyle name="Normal 14" xfId="895"/>
    <cellStyle name="Normal 140" xfId="896"/>
    <cellStyle name="Normal 141" xfId="897"/>
    <cellStyle name="Normal 142" xfId="898"/>
    <cellStyle name="Normal 143" xfId="899"/>
    <cellStyle name="Normal 144" xfId="900"/>
    <cellStyle name="Normal 145" xfId="901"/>
    <cellStyle name="Normal 146" xfId="902"/>
    <cellStyle name="Normal 147" xfId="903"/>
    <cellStyle name="Normal 148" xfId="904"/>
    <cellStyle name="Normal 149" xfId="905"/>
    <cellStyle name="Normal 15" xfId="906"/>
    <cellStyle name="Normal 150" xfId="907"/>
    <cellStyle name="Normal 151" xfId="908"/>
    <cellStyle name="Normal 152" xfId="909"/>
    <cellStyle name="Normal 153" xfId="910"/>
    <cellStyle name="Normal 154" xfId="911"/>
    <cellStyle name="Normal 155" xfId="912"/>
    <cellStyle name="Normal 156" xfId="913"/>
    <cellStyle name="Normal 157" xfId="914"/>
    <cellStyle name="Normal 158" xfId="915"/>
    <cellStyle name="Normal 159" xfId="916"/>
    <cellStyle name="Normal 16" xfId="917"/>
    <cellStyle name="Normal 160" xfId="918"/>
    <cellStyle name="Normal 161" xfId="919"/>
    <cellStyle name="Normal 162" xfId="920"/>
    <cellStyle name="Normal 163" xfId="921"/>
    <cellStyle name="Normal 164" xfId="922"/>
    <cellStyle name="Normal 165" xfId="923"/>
    <cellStyle name="Normal 166" xfId="924"/>
    <cellStyle name="Normal 167" xfId="925"/>
    <cellStyle name="Normal 168" xfId="926"/>
    <cellStyle name="Normal 169" xfId="927"/>
    <cellStyle name="Normal 17" xfId="928"/>
    <cellStyle name="Normal 170" xfId="929"/>
    <cellStyle name="Normal 171" xfId="930"/>
    <cellStyle name="Normal 172" xfId="931"/>
    <cellStyle name="Normal 173" xfId="932"/>
    <cellStyle name="Normal 174" xfId="933"/>
    <cellStyle name="Normal 175" xfId="934"/>
    <cellStyle name="Normal 176" xfId="935"/>
    <cellStyle name="Normal 177" xfId="936"/>
    <cellStyle name="Normal 178" xfId="937"/>
    <cellStyle name="Normal 179" xfId="938"/>
    <cellStyle name="Normal 18" xfId="939"/>
    <cellStyle name="Normal 180" xfId="940"/>
    <cellStyle name="Normal 181" xfId="941"/>
    <cellStyle name="Normal 182" xfId="942"/>
    <cellStyle name="Normal 183" xfId="943"/>
    <cellStyle name="Normal 184" xfId="944"/>
    <cellStyle name="Normal 185" xfId="945"/>
    <cellStyle name="Normal 186" xfId="946"/>
    <cellStyle name="Normal 187" xfId="947"/>
    <cellStyle name="Normal 188" xfId="948"/>
    <cellStyle name="Normal 189" xfId="949"/>
    <cellStyle name="Normal 19" xfId="950"/>
    <cellStyle name="Normal 190" xfId="951"/>
    <cellStyle name="Normal 191" xfId="952"/>
    <cellStyle name="Normal 192" xfId="953"/>
    <cellStyle name="Normal 193" xfId="954"/>
    <cellStyle name="Normal 194" xfId="955"/>
    <cellStyle name="Normal 195" xfId="956"/>
    <cellStyle name="Normal 196" xfId="957"/>
    <cellStyle name="Normal 197" xfId="958"/>
    <cellStyle name="Normal 198" xfId="959"/>
    <cellStyle name="Normal 199" xfId="960"/>
    <cellStyle name="Normal 2" xfId="961"/>
    <cellStyle name="Normal 20" xfId="962"/>
    <cellStyle name="Normal 200" xfId="963"/>
    <cellStyle name="Normal 201" xfId="964"/>
    <cellStyle name="Normal 202" xfId="965"/>
    <cellStyle name="Normal 203" xfId="966"/>
    <cellStyle name="Normal 204" xfId="967"/>
    <cellStyle name="Normal 205" xfId="968"/>
    <cellStyle name="Normal 206" xfId="969"/>
    <cellStyle name="Normal 207" xfId="970"/>
    <cellStyle name="Normal 208" xfId="971"/>
    <cellStyle name="Normal 209" xfId="972"/>
    <cellStyle name="Normal 21" xfId="973"/>
    <cellStyle name="Normal 210" xfId="974"/>
    <cellStyle name="Normal 211" xfId="975"/>
    <cellStyle name="Normal 212" xfId="976"/>
    <cellStyle name="Normal 213" xfId="977"/>
    <cellStyle name="Normal 214" xfId="978"/>
    <cellStyle name="Normal 215" xfId="979"/>
    <cellStyle name="Normal 216" xfId="980"/>
    <cellStyle name="Normal 217" xfId="981"/>
    <cellStyle name="Normal 218" xfId="982"/>
    <cellStyle name="Normal 219" xfId="983"/>
    <cellStyle name="Normal 22" xfId="984"/>
    <cellStyle name="Normal 220" xfId="985"/>
    <cellStyle name="Normal 221" xfId="986"/>
    <cellStyle name="Normal 222" xfId="987"/>
    <cellStyle name="Normal 23" xfId="988"/>
    <cellStyle name="Normal 24" xfId="989"/>
    <cellStyle name="Normal 25" xfId="990"/>
    <cellStyle name="Normal 26" xfId="991"/>
    <cellStyle name="Normal 27" xfId="992"/>
    <cellStyle name="Normal 28" xfId="993"/>
    <cellStyle name="Normal 29" xfId="994"/>
    <cellStyle name="Normal 3" xfId="995"/>
    <cellStyle name="Normal 3 10" xfId="996"/>
    <cellStyle name="Normal 3 11" xfId="997"/>
    <cellStyle name="Normal 3 12" xfId="998"/>
    <cellStyle name="Normal 3 13" xfId="999"/>
    <cellStyle name="Normal 3 2" xfId="1000"/>
    <cellStyle name="Normal 3 3" xfId="1001"/>
    <cellStyle name="Normal 3 4" xfId="1002"/>
    <cellStyle name="Normal 3 5" xfId="1003"/>
    <cellStyle name="Normal 3 6" xfId="1004"/>
    <cellStyle name="Normal 3 7" xfId="1005"/>
    <cellStyle name="Normal 3 8" xfId="1006"/>
    <cellStyle name="Normal 3 9" xfId="1007"/>
    <cellStyle name="Normal 30" xfId="1008"/>
    <cellStyle name="Normal 31" xfId="1009"/>
    <cellStyle name="Normal 32" xfId="1010"/>
    <cellStyle name="Normal 33" xfId="1011"/>
    <cellStyle name="Normal 34" xfId="1012"/>
    <cellStyle name="Normal 35" xfId="1013"/>
    <cellStyle name="Normal 36" xfId="1014"/>
    <cellStyle name="Normal 37" xfId="1015"/>
    <cellStyle name="Normal 38" xfId="1016"/>
    <cellStyle name="Normal 39" xfId="1017"/>
    <cellStyle name="Normal 4" xfId="1018"/>
    <cellStyle name="Normal 40" xfId="1019"/>
    <cellStyle name="Normal 41" xfId="1020"/>
    <cellStyle name="Normal 42" xfId="1021"/>
    <cellStyle name="Normal 43" xfId="1022"/>
    <cellStyle name="Normal 44" xfId="1023"/>
    <cellStyle name="Normal 45" xfId="1024"/>
    <cellStyle name="Normal 46" xfId="1025"/>
    <cellStyle name="Normal 47" xfId="1026"/>
    <cellStyle name="Normal 48" xfId="1027"/>
    <cellStyle name="Normal 49" xfId="1028"/>
    <cellStyle name="Normal 5" xfId="1029"/>
    <cellStyle name="Normal 50" xfId="1030"/>
    <cellStyle name="Normal 51" xfId="1031"/>
    <cellStyle name="Normal 52" xfId="1032"/>
    <cellStyle name="Normal 53" xfId="1033"/>
    <cellStyle name="Normal 54" xfId="1034"/>
    <cellStyle name="Normal 55" xfId="1035"/>
    <cellStyle name="Normal 56" xfId="1036"/>
    <cellStyle name="Normal 57" xfId="1037"/>
    <cellStyle name="Normal 58" xfId="1038"/>
    <cellStyle name="Normal 59" xfId="1039"/>
    <cellStyle name="Normal 6" xfId="1040"/>
    <cellStyle name="Normal 60" xfId="1041"/>
    <cellStyle name="Normal 61" xfId="1042"/>
    <cellStyle name="Normal 62" xfId="1043"/>
    <cellStyle name="Normal 63" xfId="1044"/>
    <cellStyle name="Normal 64" xfId="1045"/>
    <cellStyle name="Normal 65" xfId="1046"/>
    <cellStyle name="Normal 66" xfId="1047"/>
    <cellStyle name="Normal 67" xfId="1048"/>
    <cellStyle name="Normal 68" xfId="1049"/>
    <cellStyle name="Normal 69" xfId="1050"/>
    <cellStyle name="Normal 7" xfId="1051"/>
    <cellStyle name="Normal 70" xfId="1052"/>
    <cellStyle name="Normal 71" xfId="1053"/>
    <cellStyle name="Normal 72" xfId="1054"/>
    <cellStyle name="Normal 73" xfId="1055"/>
    <cellStyle name="Normal 74" xfId="1056"/>
    <cellStyle name="Normal 75" xfId="1057"/>
    <cellStyle name="Normal 76" xfId="1058"/>
    <cellStyle name="Normal 77" xfId="1059"/>
    <cellStyle name="Normal 78" xfId="1060"/>
    <cellStyle name="Normal 79" xfId="1061"/>
    <cellStyle name="Normal 8" xfId="1062"/>
    <cellStyle name="Normal 80" xfId="1063"/>
    <cellStyle name="Normal 81" xfId="1064"/>
    <cellStyle name="Normal 82" xfId="1065"/>
    <cellStyle name="Normal 83" xfId="1066"/>
    <cellStyle name="Normal 84" xfId="1067"/>
    <cellStyle name="Normal 85" xfId="1068"/>
    <cellStyle name="Normal 86" xfId="1069"/>
    <cellStyle name="Normal 87" xfId="1070"/>
    <cellStyle name="Normal 88" xfId="1071"/>
    <cellStyle name="Normal 89" xfId="1072"/>
    <cellStyle name="Normal 9" xfId="1073"/>
    <cellStyle name="Normal 90" xfId="1074"/>
    <cellStyle name="Normal 91" xfId="1075"/>
    <cellStyle name="Normal 92" xfId="1076"/>
    <cellStyle name="Normal 93" xfId="1077"/>
    <cellStyle name="Normal 94" xfId="1078"/>
    <cellStyle name="Normal 95" xfId="1079"/>
    <cellStyle name="Normal 96" xfId="1080"/>
    <cellStyle name="Normal 97" xfId="1081"/>
    <cellStyle name="Normal 98" xfId="1082"/>
    <cellStyle name="Normal 99" xfId="1083"/>
    <cellStyle name="Note" xfId="1084"/>
    <cellStyle name="Percent" xfId="1085"/>
    <cellStyle name="Satisfaisant" xfId="1086"/>
    <cellStyle name="Satisfaisant 2" xfId="1087"/>
    <cellStyle name="Satisfaisant 3" xfId="1088"/>
    <cellStyle name="Satisfaisant 4" xfId="1089"/>
    <cellStyle name="Sortie" xfId="1090"/>
    <cellStyle name="Sortie 2" xfId="1091"/>
    <cellStyle name="Sortie 3" xfId="1092"/>
    <cellStyle name="Sortie 4" xfId="1093"/>
    <cellStyle name="Texte explicatif" xfId="1094"/>
    <cellStyle name="Texte explicatif 2" xfId="1095"/>
    <cellStyle name="Texte explicatif 3" xfId="1096"/>
    <cellStyle name="Texte explicatif 4" xfId="1097"/>
    <cellStyle name="Titre" xfId="1098"/>
    <cellStyle name="Titre 2" xfId="1099"/>
    <cellStyle name="Titre 3" xfId="1100"/>
    <cellStyle name="Titre 4" xfId="1101"/>
    <cellStyle name="Titre 1" xfId="1102"/>
    <cellStyle name="Titre 1 2" xfId="1103"/>
    <cellStyle name="Titre 1 3" xfId="1104"/>
    <cellStyle name="Titre 1 4" xfId="1105"/>
    <cellStyle name="Titre 2" xfId="1106"/>
    <cellStyle name="Titre 2 2" xfId="1107"/>
    <cellStyle name="Titre 2 3" xfId="1108"/>
    <cellStyle name="Titre 2 4" xfId="1109"/>
    <cellStyle name="Titre 3" xfId="1110"/>
    <cellStyle name="Titre 3 2" xfId="1111"/>
    <cellStyle name="Titre 3 3" xfId="1112"/>
    <cellStyle name="Titre 3 4" xfId="1113"/>
    <cellStyle name="Titre 4" xfId="1114"/>
    <cellStyle name="Titre 4 2" xfId="1115"/>
    <cellStyle name="Titre 4 3" xfId="1116"/>
    <cellStyle name="Titre 4 4" xfId="1117"/>
    <cellStyle name="Total" xfId="1118"/>
    <cellStyle name="Total 2" xfId="1119"/>
    <cellStyle name="Total 3" xfId="1120"/>
    <cellStyle name="Total 4" xfId="1121"/>
    <cellStyle name="Vérification" xfId="1122"/>
    <cellStyle name="Vérification 2" xfId="1123"/>
    <cellStyle name="Vérification 3" xfId="1124"/>
    <cellStyle name="Vérification 4" xfId="1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%20PILIER\APD%20PILLIER\Mod&#232;le\Soumission%20financi&#232;re.m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mission"/>
      <sheetName val="Bordereau des prix unitaires"/>
      <sheetName val="Bordereau des prix"/>
      <sheetName val="macro"/>
    </sheetNames>
    <sheetDataSet>
      <sheetData sheetId="3">
        <row r="1">
          <cell r="B1">
            <v>0</v>
          </cell>
        </row>
        <row r="2">
          <cell r="B2">
            <v>1</v>
          </cell>
          <cell r="C2" t="str">
            <v>un </v>
          </cell>
        </row>
        <row r="3">
          <cell r="B3">
            <v>2</v>
          </cell>
          <cell r="C3" t="str">
            <v>deux </v>
          </cell>
        </row>
        <row r="4">
          <cell r="B4">
            <v>3</v>
          </cell>
          <cell r="C4" t="str">
            <v>trois </v>
          </cell>
        </row>
        <row r="5">
          <cell r="B5">
            <v>4</v>
          </cell>
          <cell r="C5" t="str">
            <v>quatre </v>
          </cell>
        </row>
        <row r="6">
          <cell r="B6">
            <v>5</v>
          </cell>
          <cell r="C6" t="str">
            <v>cinq </v>
          </cell>
        </row>
        <row r="7">
          <cell r="B7">
            <v>6</v>
          </cell>
          <cell r="C7" t="str">
            <v>six </v>
          </cell>
        </row>
        <row r="8">
          <cell r="B8">
            <v>7</v>
          </cell>
          <cell r="C8" t="str">
            <v>sept </v>
          </cell>
        </row>
        <row r="9">
          <cell r="B9">
            <v>8</v>
          </cell>
          <cell r="C9" t="str">
            <v>huit </v>
          </cell>
        </row>
        <row r="10">
          <cell r="B10">
            <v>9</v>
          </cell>
          <cell r="C10" t="str">
            <v>neuf </v>
          </cell>
        </row>
        <row r="11">
          <cell r="B11">
            <v>10</v>
          </cell>
          <cell r="C11" t="str">
            <v>dix </v>
          </cell>
        </row>
        <row r="12">
          <cell r="B12">
            <v>11</v>
          </cell>
          <cell r="C12" t="str">
            <v>onze </v>
          </cell>
        </row>
        <row r="13">
          <cell r="B13">
            <v>12</v>
          </cell>
          <cell r="C13" t="str">
            <v>douze </v>
          </cell>
        </row>
        <row r="14">
          <cell r="B14">
            <v>13</v>
          </cell>
          <cell r="C14" t="str">
            <v>treize </v>
          </cell>
        </row>
        <row r="15">
          <cell r="B15">
            <v>14</v>
          </cell>
          <cell r="C15" t="str">
            <v>quatorze </v>
          </cell>
        </row>
        <row r="16">
          <cell r="B16">
            <v>15</v>
          </cell>
          <cell r="C16" t="str">
            <v>quinze </v>
          </cell>
        </row>
        <row r="17">
          <cell r="B17">
            <v>16</v>
          </cell>
          <cell r="C17" t="str">
            <v>seize </v>
          </cell>
        </row>
        <row r="18">
          <cell r="B18">
            <v>17</v>
          </cell>
          <cell r="C18" t="str">
            <v>dix-sept </v>
          </cell>
        </row>
        <row r="19">
          <cell r="B19">
            <v>18</v>
          </cell>
          <cell r="C19" t="str">
            <v>dix-huit </v>
          </cell>
        </row>
        <row r="20">
          <cell r="B20">
            <v>19</v>
          </cell>
          <cell r="C20" t="str">
            <v>dix-neuf </v>
          </cell>
        </row>
        <row r="21">
          <cell r="B21">
            <v>20</v>
          </cell>
          <cell r="C21" t="str">
            <v>vingt </v>
          </cell>
        </row>
        <row r="22">
          <cell r="B22">
            <v>21</v>
          </cell>
          <cell r="C22" t="str">
            <v>vingt et un </v>
          </cell>
        </row>
        <row r="23">
          <cell r="B23">
            <v>22</v>
          </cell>
          <cell r="C23" t="str">
            <v>vingt-deux </v>
          </cell>
        </row>
        <row r="24">
          <cell r="B24">
            <v>23</v>
          </cell>
          <cell r="C24" t="str">
            <v>vingt-trois </v>
          </cell>
        </row>
        <row r="25">
          <cell r="B25">
            <v>24</v>
          </cell>
          <cell r="C25" t="str">
            <v>vingt-quatre </v>
          </cell>
        </row>
        <row r="26">
          <cell r="B26">
            <v>25</v>
          </cell>
          <cell r="C26" t="str">
            <v>vingt-cinq </v>
          </cell>
        </row>
        <row r="27">
          <cell r="B27">
            <v>26</v>
          </cell>
          <cell r="C27" t="str">
            <v>vingt-six </v>
          </cell>
        </row>
        <row r="28">
          <cell r="B28">
            <v>27</v>
          </cell>
          <cell r="C28" t="str">
            <v>vingt-sept </v>
          </cell>
        </row>
        <row r="29">
          <cell r="B29">
            <v>28</v>
          </cell>
          <cell r="C29" t="str">
            <v>vingt-huit </v>
          </cell>
        </row>
        <row r="30">
          <cell r="B30">
            <v>29</v>
          </cell>
          <cell r="C30" t="str">
            <v>vingt-neuf </v>
          </cell>
        </row>
        <row r="31">
          <cell r="B31">
            <v>30</v>
          </cell>
          <cell r="C31" t="str">
            <v>trente </v>
          </cell>
        </row>
        <row r="32">
          <cell r="B32">
            <v>31</v>
          </cell>
          <cell r="C32" t="str">
            <v>trente et un </v>
          </cell>
        </row>
        <row r="33">
          <cell r="B33">
            <v>32</v>
          </cell>
          <cell r="C33" t="str">
            <v>trente-deux </v>
          </cell>
        </row>
        <row r="34">
          <cell r="B34">
            <v>33</v>
          </cell>
          <cell r="C34" t="str">
            <v>trente-trois </v>
          </cell>
        </row>
        <row r="35">
          <cell r="B35">
            <v>34</v>
          </cell>
          <cell r="C35" t="str">
            <v>trente-quatre </v>
          </cell>
        </row>
        <row r="36">
          <cell r="B36">
            <v>35</v>
          </cell>
          <cell r="C36" t="str">
            <v>trente-cinq </v>
          </cell>
        </row>
        <row r="37">
          <cell r="B37">
            <v>36</v>
          </cell>
          <cell r="C37" t="str">
            <v>trente-six </v>
          </cell>
        </row>
        <row r="38">
          <cell r="B38">
            <v>37</v>
          </cell>
          <cell r="C38" t="str">
            <v>trente-sept </v>
          </cell>
        </row>
        <row r="39">
          <cell r="B39">
            <v>38</v>
          </cell>
          <cell r="C39" t="str">
            <v>trente-huit </v>
          </cell>
        </row>
        <row r="40">
          <cell r="B40">
            <v>39</v>
          </cell>
          <cell r="C40" t="str">
            <v>trente-neuf </v>
          </cell>
        </row>
        <row r="41">
          <cell r="B41">
            <v>40</v>
          </cell>
          <cell r="C41" t="str">
            <v>quarante </v>
          </cell>
        </row>
        <row r="42">
          <cell r="B42">
            <v>41</v>
          </cell>
          <cell r="C42" t="str">
            <v>quarante et un </v>
          </cell>
        </row>
        <row r="43">
          <cell r="B43">
            <v>42</v>
          </cell>
          <cell r="C43" t="str">
            <v>quarante-deux </v>
          </cell>
        </row>
        <row r="44">
          <cell r="B44">
            <v>43</v>
          </cell>
          <cell r="C44" t="str">
            <v>quarante-trois </v>
          </cell>
        </row>
        <row r="45">
          <cell r="B45">
            <v>44</v>
          </cell>
          <cell r="C45" t="str">
            <v>quarante-quatre </v>
          </cell>
        </row>
        <row r="46">
          <cell r="B46">
            <v>45</v>
          </cell>
          <cell r="C46" t="str">
            <v>quarante-cinq </v>
          </cell>
        </row>
        <row r="47">
          <cell r="B47">
            <v>46</v>
          </cell>
          <cell r="C47" t="str">
            <v>quarante-six </v>
          </cell>
        </row>
        <row r="48">
          <cell r="B48">
            <v>47</v>
          </cell>
          <cell r="C48" t="str">
            <v>quarante-sept </v>
          </cell>
        </row>
        <row r="49">
          <cell r="B49">
            <v>48</v>
          </cell>
          <cell r="C49" t="str">
            <v>quarante-huit </v>
          </cell>
        </row>
        <row r="50">
          <cell r="B50">
            <v>49</v>
          </cell>
          <cell r="C50" t="str">
            <v>quarante-neuf </v>
          </cell>
        </row>
        <row r="51">
          <cell r="B51">
            <v>50</v>
          </cell>
          <cell r="C51" t="str">
            <v>cinquante </v>
          </cell>
        </row>
        <row r="52">
          <cell r="B52">
            <v>51</v>
          </cell>
          <cell r="C52" t="str">
            <v>cinquante et un </v>
          </cell>
        </row>
        <row r="53">
          <cell r="B53">
            <v>52</v>
          </cell>
          <cell r="C53" t="str">
            <v>cinquante-deux </v>
          </cell>
        </row>
        <row r="54">
          <cell r="B54">
            <v>53</v>
          </cell>
          <cell r="C54" t="str">
            <v>cinquante-trois </v>
          </cell>
        </row>
        <row r="55">
          <cell r="B55">
            <v>54</v>
          </cell>
          <cell r="C55" t="str">
            <v>cinquante-quatre </v>
          </cell>
        </row>
        <row r="56">
          <cell r="B56">
            <v>55</v>
          </cell>
          <cell r="C56" t="str">
            <v>cinquante-cinq </v>
          </cell>
        </row>
        <row r="57">
          <cell r="B57">
            <v>56</v>
          </cell>
          <cell r="C57" t="str">
            <v>cinquante-six </v>
          </cell>
        </row>
        <row r="58">
          <cell r="B58">
            <v>57</v>
          </cell>
          <cell r="C58" t="str">
            <v>cinquante-sept </v>
          </cell>
        </row>
        <row r="59">
          <cell r="B59">
            <v>58</v>
          </cell>
          <cell r="C59" t="str">
            <v>cinquante-huit </v>
          </cell>
        </row>
        <row r="60">
          <cell r="B60">
            <v>59</v>
          </cell>
          <cell r="C60" t="str">
            <v>cinquante-neuf </v>
          </cell>
        </row>
        <row r="61">
          <cell r="B61">
            <v>60</v>
          </cell>
          <cell r="C61" t="str">
            <v>soixante </v>
          </cell>
        </row>
        <row r="62">
          <cell r="B62">
            <v>61</v>
          </cell>
          <cell r="C62" t="str">
            <v>soixante et un </v>
          </cell>
        </row>
        <row r="63">
          <cell r="B63">
            <v>62</v>
          </cell>
          <cell r="C63" t="str">
            <v>soixante-deux </v>
          </cell>
        </row>
        <row r="64">
          <cell r="B64">
            <v>63</v>
          </cell>
          <cell r="C64" t="str">
            <v>soixante-trois </v>
          </cell>
        </row>
        <row r="65">
          <cell r="B65">
            <v>64</v>
          </cell>
          <cell r="C65" t="str">
            <v>soixante-quatre </v>
          </cell>
        </row>
        <row r="66">
          <cell r="B66">
            <v>65</v>
          </cell>
          <cell r="C66" t="str">
            <v>soixante-cinq </v>
          </cell>
        </row>
        <row r="67">
          <cell r="B67">
            <v>66</v>
          </cell>
          <cell r="C67" t="str">
            <v>soixante-six </v>
          </cell>
        </row>
        <row r="68">
          <cell r="B68">
            <v>67</v>
          </cell>
          <cell r="C68" t="str">
            <v>soixante-sept </v>
          </cell>
        </row>
        <row r="69">
          <cell r="B69">
            <v>68</v>
          </cell>
          <cell r="C69" t="str">
            <v>soixante-huit </v>
          </cell>
        </row>
        <row r="70">
          <cell r="B70">
            <v>69</v>
          </cell>
          <cell r="C70" t="str">
            <v>soixante-neuf </v>
          </cell>
        </row>
        <row r="71">
          <cell r="B71">
            <v>70</v>
          </cell>
          <cell r="C71" t="str">
            <v>soixante-dix </v>
          </cell>
        </row>
        <row r="72">
          <cell r="B72">
            <v>71</v>
          </cell>
          <cell r="C72" t="str">
            <v>soixante et onze </v>
          </cell>
        </row>
        <row r="73">
          <cell r="B73">
            <v>72</v>
          </cell>
          <cell r="C73" t="str">
            <v>soixante-douze </v>
          </cell>
        </row>
        <row r="74">
          <cell r="B74">
            <v>73</v>
          </cell>
          <cell r="C74" t="str">
            <v>soixante-treize </v>
          </cell>
        </row>
        <row r="75">
          <cell r="B75">
            <v>74</v>
          </cell>
          <cell r="C75" t="str">
            <v>soixante-quatorze </v>
          </cell>
        </row>
        <row r="76">
          <cell r="B76">
            <v>75</v>
          </cell>
          <cell r="C76" t="str">
            <v>soixante-quinze </v>
          </cell>
        </row>
        <row r="77">
          <cell r="B77">
            <v>76</v>
          </cell>
          <cell r="C77" t="str">
            <v>soixante-seize </v>
          </cell>
        </row>
        <row r="78">
          <cell r="B78">
            <v>77</v>
          </cell>
          <cell r="C78" t="str">
            <v>soixante-dix-sept </v>
          </cell>
        </row>
        <row r="79">
          <cell r="B79">
            <v>78</v>
          </cell>
          <cell r="C79" t="str">
            <v>soixante-dix-huit </v>
          </cell>
        </row>
        <row r="80">
          <cell r="B80">
            <v>79</v>
          </cell>
          <cell r="C80" t="str">
            <v>soixante-dix-neuf </v>
          </cell>
        </row>
        <row r="81">
          <cell r="B81">
            <v>80</v>
          </cell>
          <cell r="C81" t="str">
            <v>quatre-vingts </v>
          </cell>
        </row>
        <row r="82">
          <cell r="B82">
            <v>81</v>
          </cell>
          <cell r="C82" t="str">
            <v>quatre-vingt-un </v>
          </cell>
        </row>
        <row r="83">
          <cell r="B83">
            <v>82</v>
          </cell>
          <cell r="C83" t="str">
            <v>quatre-vingt-deux </v>
          </cell>
        </row>
        <row r="84">
          <cell r="B84">
            <v>83</v>
          </cell>
          <cell r="C84" t="str">
            <v>quatre-vingt-trois </v>
          </cell>
        </row>
        <row r="85">
          <cell r="B85">
            <v>84</v>
          </cell>
          <cell r="C85" t="str">
            <v>quatre-vingt-quatre </v>
          </cell>
        </row>
        <row r="86">
          <cell r="B86">
            <v>85</v>
          </cell>
          <cell r="C86" t="str">
            <v>quatre-vingt-cinq </v>
          </cell>
        </row>
        <row r="87">
          <cell r="B87">
            <v>86</v>
          </cell>
          <cell r="C87" t="str">
            <v>quatre-vingt-six </v>
          </cell>
        </row>
        <row r="88">
          <cell r="B88">
            <v>87</v>
          </cell>
          <cell r="C88" t="str">
            <v>quatre-vingt-sept </v>
          </cell>
        </row>
        <row r="89">
          <cell r="B89">
            <v>88</v>
          </cell>
          <cell r="C89" t="str">
            <v>quatre-vingt-huit </v>
          </cell>
        </row>
        <row r="90">
          <cell r="B90">
            <v>89</v>
          </cell>
          <cell r="C90" t="str">
            <v>quatre-vingt-neuf </v>
          </cell>
        </row>
        <row r="91">
          <cell r="B91">
            <v>90</v>
          </cell>
          <cell r="C91" t="str">
            <v>quatre-vingt-dix </v>
          </cell>
        </row>
        <row r="92">
          <cell r="B92">
            <v>91</v>
          </cell>
          <cell r="C92" t="str">
            <v>quatre-vingt-onze </v>
          </cell>
        </row>
        <row r="93">
          <cell r="B93">
            <v>92</v>
          </cell>
          <cell r="C93" t="str">
            <v>quatre-vingt-douze </v>
          </cell>
        </row>
        <row r="94">
          <cell r="B94">
            <v>93</v>
          </cell>
          <cell r="C94" t="str">
            <v>quatre-vingt-treize </v>
          </cell>
        </row>
        <row r="95">
          <cell r="B95">
            <v>94</v>
          </cell>
          <cell r="C95" t="str">
            <v>quatre-vingt-quatorze </v>
          </cell>
        </row>
        <row r="96">
          <cell r="B96">
            <v>95</v>
          </cell>
          <cell r="C96" t="str">
            <v>quatre-vingt-quinze </v>
          </cell>
        </row>
        <row r="97">
          <cell r="B97">
            <v>96</v>
          </cell>
          <cell r="C97" t="str">
            <v>quatre-vingt-seize </v>
          </cell>
        </row>
        <row r="98">
          <cell r="B98">
            <v>97</v>
          </cell>
          <cell r="C98" t="str">
            <v>quatre-vingt-dix-sept </v>
          </cell>
        </row>
        <row r="99">
          <cell r="B99">
            <v>98</v>
          </cell>
          <cell r="C99" t="str">
            <v>quatre-vingt-dix-huit </v>
          </cell>
        </row>
        <row r="100">
          <cell r="B100">
            <v>99</v>
          </cell>
          <cell r="C100" t="str">
            <v>quatre-vingt-dix-neuf </v>
          </cell>
        </row>
        <row r="101">
          <cell r="B101">
            <v>100</v>
          </cell>
          <cell r="C101" t="str">
            <v>cent </v>
          </cell>
        </row>
        <row r="102">
          <cell r="B102">
            <v>101</v>
          </cell>
          <cell r="C102" t="str">
            <v>cent un </v>
          </cell>
        </row>
        <row r="103">
          <cell r="B103">
            <v>102</v>
          </cell>
          <cell r="C103" t="str">
            <v>cent deux </v>
          </cell>
        </row>
        <row r="104">
          <cell r="B104">
            <v>103</v>
          </cell>
          <cell r="C104" t="str">
            <v>cent trois </v>
          </cell>
        </row>
        <row r="105">
          <cell r="B105">
            <v>104</v>
          </cell>
          <cell r="C105" t="str">
            <v>cent quatre </v>
          </cell>
        </row>
        <row r="106">
          <cell r="B106">
            <v>105</v>
          </cell>
          <cell r="C106" t="str">
            <v>cent cinq </v>
          </cell>
        </row>
        <row r="107">
          <cell r="B107">
            <v>106</v>
          </cell>
          <cell r="C107" t="str">
            <v>cent six </v>
          </cell>
        </row>
        <row r="108">
          <cell r="B108">
            <v>107</v>
          </cell>
          <cell r="C108" t="str">
            <v>cent sept </v>
          </cell>
        </row>
        <row r="109">
          <cell r="B109">
            <v>108</v>
          </cell>
          <cell r="C109" t="str">
            <v>cent huit </v>
          </cell>
        </row>
        <row r="110">
          <cell r="B110">
            <v>109</v>
          </cell>
          <cell r="C110" t="str">
            <v>cent neuf </v>
          </cell>
        </row>
        <row r="111">
          <cell r="B111">
            <v>110</v>
          </cell>
          <cell r="C111" t="str">
            <v>cent dix </v>
          </cell>
        </row>
        <row r="112">
          <cell r="B112">
            <v>111</v>
          </cell>
          <cell r="C112" t="str">
            <v>cent onze </v>
          </cell>
        </row>
        <row r="113">
          <cell r="B113">
            <v>112</v>
          </cell>
          <cell r="C113" t="str">
            <v>cent douze </v>
          </cell>
        </row>
        <row r="114">
          <cell r="B114">
            <v>113</v>
          </cell>
          <cell r="C114" t="str">
            <v>cent treize </v>
          </cell>
        </row>
        <row r="115">
          <cell r="B115">
            <v>114</v>
          </cell>
          <cell r="C115" t="str">
            <v>cent quatorze </v>
          </cell>
        </row>
        <row r="116">
          <cell r="B116">
            <v>115</v>
          </cell>
          <cell r="C116" t="str">
            <v>cent quinze </v>
          </cell>
        </row>
        <row r="117">
          <cell r="B117">
            <v>116</v>
          </cell>
          <cell r="C117" t="str">
            <v>cent seize </v>
          </cell>
        </row>
        <row r="118">
          <cell r="B118">
            <v>117</v>
          </cell>
          <cell r="C118" t="str">
            <v>cent dix-sept </v>
          </cell>
        </row>
        <row r="119">
          <cell r="B119">
            <v>118</v>
          </cell>
          <cell r="C119" t="str">
            <v>cent dix-huit </v>
          </cell>
        </row>
        <row r="120">
          <cell r="B120">
            <v>119</v>
          </cell>
          <cell r="C120" t="str">
            <v>cent dix-neuf </v>
          </cell>
        </row>
        <row r="121">
          <cell r="B121">
            <v>120</v>
          </cell>
          <cell r="C121" t="str">
            <v>cent vingt </v>
          </cell>
        </row>
        <row r="122">
          <cell r="B122">
            <v>121</v>
          </cell>
          <cell r="C122" t="str">
            <v>cent vingt et un </v>
          </cell>
        </row>
        <row r="123">
          <cell r="B123">
            <v>122</v>
          </cell>
          <cell r="C123" t="str">
            <v>cent vingt-deux </v>
          </cell>
        </row>
        <row r="124">
          <cell r="B124">
            <v>123</v>
          </cell>
          <cell r="C124" t="str">
            <v>cent vingt-trois </v>
          </cell>
        </row>
        <row r="125">
          <cell r="B125">
            <v>124</v>
          </cell>
          <cell r="C125" t="str">
            <v>cent vingt-quatre </v>
          </cell>
        </row>
        <row r="126">
          <cell r="B126">
            <v>125</v>
          </cell>
          <cell r="C126" t="str">
            <v>cent vingt-cinq </v>
          </cell>
        </row>
        <row r="127">
          <cell r="B127">
            <v>126</v>
          </cell>
          <cell r="C127" t="str">
            <v>cent vingt-six </v>
          </cell>
        </row>
        <row r="128">
          <cell r="B128">
            <v>127</v>
          </cell>
          <cell r="C128" t="str">
            <v>cent vingt-sept </v>
          </cell>
        </row>
        <row r="129">
          <cell r="B129">
            <v>128</v>
          </cell>
          <cell r="C129" t="str">
            <v>cent vingt-huit </v>
          </cell>
        </row>
        <row r="130">
          <cell r="B130">
            <v>129</v>
          </cell>
          <cell r="C130" t="str">
            <v>cent vingt-neuf </v>
          </cell>
        </row>
        <row r="131">
          <cell r="B131">
            <v>130</v>
          </cell>
          <cell r="C131" t="str">
            <v>cent trente </v>
          </cell>
        </row>
        <row r="132">
          <cell r="B132">
            <v>131</v>
          </cell>
          <cell r="C132" t="str">
            <v>cent trente et un </v>
          </cell>
        </row>
        <row r="133">
          <cell r="B133">
            <v>132</v>
          </cell>
          <cell r="C133" t="str">
            <v>cent trente-deux </v>
          </cell>
        </row>
        <row r="134">
          <cell r="B134">
            <v>133</v>
          </cell>
          <cell r="C134" t="str">
            <v>cent trente-trois </v>
          </cell>
        </row>
        <row r="135">
          <cell r="B135">
            <v>134</v>
          </cell>
          <cell r="C135" t="str">
            <v>cent trente-quatre </v>
          </cell>
        </row>
        <row r="136">
          <cell r="B136">
            <v>135</v>
          </cell>
          <cell r="C136" t="str">
            <v>cent trente-cinq </v>
          </cell>
        </row>
        <row r="137">
          <cell r="B137">
            <v>136</v>
          </cell>
          <cell r="C137" t="str">
            <v>cent trente-six </v>
          </cell>
        </row>
        <row r="138">
          <cell r="B138">
            <v>137</v>
          </cell>
          <cell r="C138" t="str">
            <v>cent trente-sept </v>
          </cell>
        </row>
        <row r="139">
          <cell r="B139">
            <v>138</v>
          </cell>
          <cell r="C139" t="str">
            <v>cent trente-huit </v>
          </cell>
        </row>
        <row r="140">
          <cell r="B140">
            <v>139</v>
          </cell>
          <cell r="C140" t="str">
            <v>cent trente-neuf </v>
          </cell>
        </row>
        <row r="141">
          <cell r="B141">
            <v>140</v>
          </cell>
          <cell r="C141" t="str">
            <v>cent quarante </v>
          </cell>
        </row>
        <row r="142">
          <cell r="B142">
            <v>141</v>
          </cell>
          <cell r="C142" t="str">
            <v>cent quarante et un </v>
          </cell>
        </row>
        <row r="143">
          <cell r="B143">
            <v>142</v>
          </cell>
          <cell r="C143" t="str">
            <v>cent quarante-deux </v>
          </cell>
        </row>
        <row r="144">
          <cell r="B144">
            <v>143</v>
          </cell>
          <cell r="C144" t="str">
            <v>cent quarante-trois </v>
          </cell>
        </row>
        <row r="145">
          <cell r="B145">
            <v>144</v>
          </cell>
          <cell r="C145" t="str">
            <v>cent quarante-quatre </v>
          </cell>
        </row>
        <row r="146">
          <cell r="B146">
            <v>145</v>
          </cell>
          <cell r="C146" t="str">
            <v>cent quarante-cinq </v>
          </cell>
        </row>
        <row r="147">
          <cell r="B147">
            <v>146</v>
          </cell>
          <cell r="C147" t="str">
            <v>cent quarante-six </v>
          </cell>
        </row>
        <row r="148">
          <cell r="B148">
            <v>147</v>
          </cell>
          <cell r="C148" t="str">
            <v>cent quarante-sept </v>
          </cell>
        </row>
        <row r="149">
          <cell r="B149">
            <v>148</v>
          </cell>
          <cell r="C149" t="str">
            <v>cent quarante-huit </v>
          </cell>
        </row>
        <row r="150">
          <cell r="B150">
            <v>149</v>
          </cell>
          <cell r="C150" t="str">
            <v>cent quarante-neuf </v>
          </cell>
        </row>
        <row r="151">
          <cell r="B151">
            <v>150</v>
          </cell>
          <cell r="C151" t="str">
            <v>cent cinquante </v>
          </cell>
        </row>
        <row r="152">
          <cell r="B152">
            <v>151</v>
          </cell>
          <cell r="C152" t="str">
            <v>cent cinquante et un </v>
          </cell>
        </row>
        <row r="153">
          <cell r="B153">
            <v>152</v>
          </cell>
          <cell r="C153" t="str">
            <v>cent cinquante-deux </v>
          </cell>
        </row>
        <row r="154">
          <cell r="B154">
            <v>153</v>
          </cell>
          <cell r="C154" t="str">
            <v>cent cinquante-trois </v>
          </cell>
        </row>
        <row r="155">
          <cell r="B155">
            <v>154</v>
          </cell>
          <cell r="C155" t="str">
            <v>cent cinquante-quatre </v>
          </cell>
        </row>
        <row r="156">
          <cell r="B156">
            <v>155</v>
          </cell>
          <cell r="C156" t="str">
            <v>cent cinquante-cinq </v>
          </cell>
        </row>
        <row r="157">
          <cell r="B157">
            <v>156</v>
          </cell>
          <cell r="C157" t="str">
            <v>cent cinquante-six </v>
          </cell>
        </row>
        <row r="158">
          <cell r="B158">
            <v>157</v>
          </cell>
          <cell r="C158" t="str">
            <v>cent cinquante-sept </v>
          </cell>
        </row>
        <row r="159">
          <cell r="B159">
            <v>158</v>
          </cell>
          <cell r="C159" t="str">
            <v>cent cinquante-huit </v>
          </cell>
        </row>
        <row r="160">
          <cell r="B160">
            <v>159</v>
          </cell>
          <cell r="C160" t="str">
            <v>cent cinquante-neuf </v>
          </cell>
        </row>
        <row r="161">
          <cell r="B161">
            <v>160</v>
          </cell>
          <cell r="C161" t="str">
            <v>cent soixante </v>
          </cell>
        </row>
        <row r="162">
          <cell r="B162">
            <v>161</v>
          </cell>
          <cell r="C162" t="str">
            <v>cent soixante et un </v>
          </cell>
        </row>
        <row r="163">
          <cell r="B163">
            <v>162</v>
          </cell>
          <cell r="C163" t="str">
            <v>cent soixante-deux </v>
          </cell>
        </row>
        <row r="164">
          <cell r="B164">
            <v>163</v>
          </cell>
          <cell r="C164" t="str">
            <v>cent soixante-trois </v>
          </cell>
        </row>
        <row r="165">
          <cell r="B165">
            <v>164</v>
          </cell>
          <cell r="C165" t="str">
            <v>cent soixante-quatre </v>
          </cell>
        </row>
        <row r="166">
          <cell r="B166">
            <v>165</v>
          </cell>
          <cell r="C166" t="str">
            <v>cent soixante-cinq </v>
          </cell>
        </row>
        <row r="167">
          <cell r="B167">
            <v>166</v>
          </cell>
          <cell r="C167" t="str">
            <v>cent soixante-six </v>
          </cell>
        </row>
        <row r="168">
          <cell r="B168">
            <v>167</v>
          </cell>
          <cell r="C168" t="str">
            <v>cent soixante-sept </v>
          </cell>
        </row>
        <row r="169">
          <cell r="B169">
            <v>168</v>
          </cell>
          <cell r="C169" t="str">
            <v>cent soixante-huit </v>
          </cell>
        </row>
        <row r="170">
          <cell r="B170">
            <v>169</v>
          </cell>
          <cell r="C170" t="str">
            <v>cent soixante-neuf </v>
          </cell>
        </row>
        <row r="171">
          <cell r="B171">
            <v>170</v>
          </cell>
          <cell r="C171" t="str">
            <v>cent soixante-dix </v>
          </cell>
        </row>
        <row r="172">
          <cell r="B172">
            <v>171</v>
          </cell>
          <cell r="C172" t="str">
            <v>cent soixante et onze </v>
          </cell>
        </row>
        <row r="173">
          <cell r="B173">
            <v>172</v>
          </cell>
          <cell r="C173" t="str">
            <v>cent soixante-douze </v>
          </cell>
        </row>
        <row r="174">
          <cell r="B174">
            <v>173</v>
          </cell>
          <cell r="C174" t="str">
            <v>cent soixante-treize </v>
          </cell>
        </row>
        <row r="175">
          <cell r="B175">
            <v>174</v>
          </cell>
          <cell r="C175" t="str">
            <v>cent soixante-quatorze </v>
          </cell>
        </row>
        <row r="176">
          <cell r="B176">
            <v>175</v>
          </cell>
          <cell r="C176" t="str">
            <v>cent soixante-quinze </v>
          </cell>
        </row>
        <row r="177">
          <cell r="B177">
            <v>176</v>
          </cell>
          <cell r="C177" t="str">
            <v>cent soixante-seize </v>
          </cell>
        </row>
        <row r="178">
          <cell r="B178">
            <v>177</v>
          </cell>
          <cell r="C178" t="str">
            <v>cent soixante-dix-sept </v>
          </cell>
        </row>
        <row r="179">
          <cell r="B179">
            <v>178</v>
          </cell>
          <cell r="C179" t="str">
            <v>cent soixante-dix-huit </v>
          </cell>
        </row>
        <row r="180">
          <cell r="B180">
            <v>179</v>
          </cell>
          <cell r="C180" t="str">
            <v>cent soixante-dix-neuf </v>
          </cell>
        </row>
        <row r="181">
          <cell r="B181">
            <v>180</v>
          </cell>
          <cell r="C181" t="str">
            <v>cent quatre-vingts </v>
          </cell>
        </row>
        <row r="182">
          <cell r="B182">
            <v>181</v>
          </cell>
          <cell r="C182" t="str">
            <v>cent quatre-vingt-un </v>
          </cell>
        </row>
        <row r="183">
          <cell r="B183">
            <v>182</v>
          </cell>
          <cell r="C183" t="str">
            <v>cent quatre-vingt-deux </v>
          </cell>
        </row>
        <row r="184">
          <cell r="B184">
            <v>183</v>
          </cell>
          <cell r="C184" t="str">
            <v>cent quatre-vingt-trois </v>
          </cell>
        </row>
        <row r="185">
          <cell r="B185">
            <v>184</v>
          </cell>
          <cell r="C185" t="str">
            <v>cent quatre-vingt-quatre </v>
          </cell>
        </row>
        <row r="186">
          <cell r="B186">
            <v>185</v>
          </cell>
          <cell r="C186" t="str">
            <v>cent quatre-vingt-cinq </v>
          </cell>
        </row>
        <row r="187">
          <cell r="B187">
            <v>186</v>
          </cell>
          <cell r="C187" t="str">
            <v>cent quatre-vingt-six </v>
          </cell>
        </row>
        <row r="188">
          <cell r="B188">
            <v>187</v>
          </cell>
          <cell r="C188" t="str">
            <v>cent quatre-vingt-sept </v>
          </cell>
        </row>
        <row r="189">
          <cell r="B189">
            <v>188</v>
          </cell>
          <cell r="C189" t="str">
            <v>cent quatre-vingt-huit </v>
          </cell>
        </row>
        <row r="190">
          <cell r="B190">
            <v>189</v>
          </cell>
          <cell r="C190" t="str">
            <v>cent quatre-vingt-neuf </v>
          </cell>
        </row>
        <row r="191">
          <cell r="B191">
            <v>190</v>
          </cell>
          <cell r="C191" t="str">
            <v>cent quatre-vingt-dix </v>
          </cell>
        </row>
        <row r="192">
          <cell r="B192">
            <v>191</v>
          </cell>
          <cell r="C192" t="str">
            <v>cent quatre-vingt-onze </v>
          </cell>
        </row>
        <row r="193">
          <cell r="B193">
            <v>192</v>
          </cell>
          <cell r="C193" t="str">
            <v>cent quatre-vingt-douze </v>
          </cell>
        </row>
        <row r="194">
          <cell r="B194">
            <v>193</v>
          </cell>
          <cell r="C194" t="str">
            <v>cent quatre-vingt-treize </v>
          </cell>
        </row>
        <row r="195">
          <cell r="B195">
            <v>194</v>
          </cell>
          <cell r="C195" t="str">
            <v>cent quatre-vingt-quatorze </v>
          </cell>
        </row>
        <row r="196">
          <cell r="B196">
            <v>195</v>
          </cell>
          <cell r="C196" t="str">
            <v>cent quatre-vingt-quinze </v>
          </cell>
        </row>
        <row r="197">
          <cell r="B197">
            <v>196</v>
          </cell>
          <cell r="C197" t="str">
            <v>cent quatre-vingt-seize </v>
          </cell>
        </row>
        <row r="198">
          <cell r="B198">
            <v>197</v>
          </cell>
          <cell r="C198" t="str">
            <v>cent quatre-vingt-dix-sept </v>
          </cell>
        </row>
        <row r="199">
          <cell r="B199">
            <v>198</v>
          </cell>
          <cell r="C199" t="str">
            <v>cent quatre-vingt-dix-huit </v>
          </cell>
        </row>
        <row r="200">
          <cell r="B200">
            <v>199</v>
          </cell>
          <cell r="C200" t="str">
            <v>cent quatre-vingt-dix-neuf </v>
          </cell>
        </row>
        <row r="201">
          <cell r="B201">
            <v>200</v>
          </cell>
          <cell r="C201" t="str">
            <v>deux cents </v>
          </cell>
        </row>
        <row r="202">
          <cell r="B202">
            <v>201</v>
          </cell>
          <cell r="C202" t="str">
            <v>deux cent un </v>
          </cell>
        </row>
        <row r="203">
          <cell r="B203">
            <v>202</v>
          </cell>
          <cell r="C203" t="str">
            <v>deux cent deux </v>
          </cell>
        </row>
        <row r="204">
          <cell r="B204">
            <v>203</v>
          </cell>
          <cell r="C204" t="str">
            <v>deux cent trois </v>
          </cell>
        </row>
        <row r="205">
          <cell r="B205">
            <v>204</v>
          </cell>
          <cell r="C205" t="str">
            <v>deux cent quatre </v>
          </cell>
        </row>
        <row r="206">
          <cell r="B206">
            <v>205</v>
          </cell>
          <cell r="C206" t="str">
            <v>deux cent cinq </v>
          </cell>
        </row>
        <row r="207">
          <cell r="B207">
            <v>206</v>
          </cell>
          <cell r="C207" t="str">
            <v>deux cent six </v>
          </cell>
        </row>
        <row r="208">
          <cell r="B208">
            <v>207</v>
          </cell>
          <cell r="C208" t="str">
            <v>deux cent sept </v>
          </cell>
        </row>
        <row r="209">
          <cell r="B209">
            <v>208</v>
          </cell>
          <cell r="C209" t="str">
            <v>deux cent huit </v>
          </cell>
        </row>
        <row r="210">
          <cell r="B210">
            <v>209</v>
          </cell>
          <cell r="C210" t="str">
            <v>deux cent neuf </v>
          </cell>
        </row>
        <row r="211">
          <cell r="B211">
            <v>210</v>
          </cell>
          <cell r="C211" t="str">
            <v>deux cent dix </v>
          </cell>
        </row>
        <row r="212">
          <cell r="B212">
            <v>211</v>
          </cell>
          <cell r="C212" t="str">
            <v>deux cent onze </v>
          </cell>
        </row>
        <row r="213">
          <cell r="B213">
            <v>212</v>
          </cell>
          <cell r="C213" t="str">
            <v>deux cent douze </v>
          </cell>
        </row>
        <row r="214">
          <cell r="B214">
            <v>213</v>
          </cell>
          <cell r="C214" t="str">
            <v>deux cent treize </v>
          </cell>
        </row>
        <row r="215">
          <cell r="B215">
            <v>214</v>
          </cell>
          <cell r="C215" t="str">
            <v>deux cent quatorze </v>
          </cell>
        </row>
        <row r="216">
          <cell r="B216">
            <v>215</v>
          </cell>
          <cell r="C216" t="str">
            <v>deux cent quinze </v>
          </cell>
        </row>
        <row r="217">
          <cell r="B217">
            <v>216</v>
          </cell>
          <cell r="C217" t="str">
            <v>deux cent seize </v>
          </cell>
        </row>
        <row r="218">
          <cell r="B218">
            <v>217</v>
          </cell>
          <cell r="C218" t="str">
            <v>deux cent dix-sept </v>
          </cell>
        </row>
        <row r="219">
          <cell r="B219">
            <v>218</v>
          </cell>
          <cell r="C219" t="str">
            <v>deux cent dix-huit </v>
          </cell>
        </row>
        <row r="220">
          <cell r="B220">
            <v>219</v>
          </cell>
          <cell r="C220" t="str">
            <v>deux cent dix-neuf </v>
          </cell>
        </row>
        <row r="221">
          <cell r="B221">
            <v>220</v>
          </cell>
          <cell r="C221" t="str">
            <v>deux cent vingt </v>
          </cell>
        </row>
        <row r="222">
          <cell r="B222">
            <v>221</v>
          </cell>
          <cell r="C222" t="str">
            <v>deux cent vingt et un </v>
          </cell>
        </row>
        <row r="223">
          <cell r="B223">
            <v>222</v>
          </cell>
          <cell r="C223" t="str">
            <v>deux cent vingt-deux </v>
          </cell>
        </row>
        <row r="224">
          <cell r="B224">
            <v>223</v>
          </cell>
          <cell r="C224" t="str">
            <v>deux cent vingt-trois </v>
          </cell>
        </row>
        <row r="225">
          <cell r="B225">
            <v>224</v>
          </cell>
          <cell r="C225" t="str">
            <v>deux cent vingt-quatre </v>
          </cell>
        </row>
        <row r="226">
          <cell r="B226">
            <v>225</v>
          </cell>
          <cell r="C226" t="str">
            <v>deux cent vingt-cinq </v>
          </cell>
        </row>
        <row r="227">
          <cell r="B227">
            <v>226</v>
          </cell>
          <cell r="C227" t="str">
            <v>deux cent vingt-six </v>
          </cell>
        </row>
        <row r="228">
          <cell r="B228">
            <v>227</v>
          </cell>
          <cell r="C228" t="str">
            <v>deux cent vingt-sept </v>
          </cell>
        </row>
        <row r="229">
          <cell r="B229">
            <v>228</v>
          </cell>
          <cell r="C229" t="str">
            <v>deux cent vingt-huit </v>
          </cell>
        </row>
        <row r="230">
          <cell r="B230">
            <v>229</v>
          </cell>
          <cell r="C230" t="str">
            <v>deux cent vingt-neuf </v>
          </cell>
        </row>
        <row r="231">
          <cell r="B231">
            <v>230</v>
          </cell>
          <cell r="C231" t="str">
            <v>deux cent trente </v>
          </cell>
        </row>
        <row r="232">
          <cell r="B232">
            <v>231</v>
          </cell>
          <cell r="C232" t="str">
            <v>deux cent trente et un </v>
          </cell>
        </row>
        <row r="233">
          <cell r="B233">
            <v>232</v>
          </cell>
          <cell r="C233" t="str">
            <v>deux cent trente-deux </v>
          </cell>
        </row>
        <row r="234">
          <cell r="B234">
            <v>233</v>
          </cell>
          <cell r="C234" t="str">
            <v>deux cent trente-trois </v>
          </cell>
        </row>
        <row r="235">
          <cell r="B235">
            <v>234</v>
          </cell>
          <cell r="C235" t="str">
            <v>deux cent trente-quatre </v>
          </cell>
        </row>
        <row r="236">
          <cell r="B236">
            <v>235</v>
          </cell>
          <cell r="C236" t="str">
            <v>deux cent trente-cinq </v>
          </cell>
        </row>
        <row r="237">
          <cell r="B237">
            <v>236</v>
          </cell>
          <cell r="C237" t="str">
            <v>deux cent trente-six </v>
          </cell>
        </row>
        <row r="238">
          <cell r="B238">
            <v>237</v>
          </cell>
          <cell r="C238" t="str">
            <v>deux cent trente-sept </v>
          </cell>
        </row>
        <row r="239">
          <cell r="B239">
            <v>238</v>
          </cell>
          <cell r="C239" t="str">
            <v>deux cent trente-huit </v>
          </cell>
        </row>
        <row r="240">
          <cell r="B240">
            <v>239</v>
          </cell>
          <cell r="C240" t="str">
            <v>deux cent trente-neuf </v>
          </cell>
        </row>
        <row r="241">
          <cell r="B241">
            <v>240</v>
          </cell>
          <cell r="C241" t="str">
            <v>deux cent quarante </v>
          </cell>
        </row>
        <row r="242">
          <cell r="B242">
            <v>241</v>
          </cell>
          <cell r="C242" t="str">
            <v>deux cent quarante et un </v>
          </cell>
        </row>
        <row r="243">
          <cell r="B243">
            <v>242</v>
          </cell>
          <cell r="C243" t="str">
            <v>deux cent quarante-deux </v>
          </cell>
        </row>
        <row r="244">
          <cell r="B244">
            <v>243</v>
          </cell>
          <cell r="C244" t="str">
            <v>deux cent quarante-trois </v>
          </cell>
        </row>
        <row r="245">
          <cell r="B245">
            <v>244</v>
          </cell>
          <cell r="C245" t="str">
            <v>deux cent quarante-quatre </v>
          </cell>
        </row>
        <row r="246">
          <cell r="B246">
            <v>245</v>
          </cell>
          <cell r="C246" t="str">
            <v>deux cent quarante-cinq </v>
          </cell>
        </row>
        <row r="247">
          <cell r="B247">
            <v>246</v>
          </cell>
          <cell r="C247" t="str">
            <v>deux cent quarante-six </v>
          </cell>
        </row>
        <row r="248">
          <cell r="B248">
            <v>247</v>
          </cell>
          <cell r="C248" t="str">
            <v>deux cent quarante-sept </v>
          </cell>
        </row>
        <row r="249">
          <cell r="B249">
            <v>248</v>
          </cell>
          <cell r="C249" t="str">
            <v>deux cent quarante-huit </v>
          </cell>
        </row>
        <row r="250">
          <cell r="B250">
            <v>249</v>
          </cell>
          <cell r="C250" t="str">
            <v>deux cent quarante-neuf </v>
          </cell>
        </row>
        <row r="251">
          <cell r="B251">
            <v>250</v>
          </cell>
          <cell r="C251" t="str">
            <v>deux cent cinquante </v>
          </cell>
        </row>
        <row r="252">
          <cell r="B252">
            <v>251</v>
          </cell>
          <cell r="C252" t="str">
            <v>deux cent cinquante et un </v>
          </cell>
        </row>
        <row r="253">
          <cell r="B253">
            <v>252</v>
          </cell>
          <cell r="C253" t="str">
            <v>deux cent cinquante-deux </v>
          </cell>
        </row>
        <row r="254">
          <cell r="B254">
            <v>253</v>
          </cell>
          <cell r="C254" t="str">
            <v>deux cent cinquante-trois </v>
          </cell>
        </row>
        <row r="255">
          <cell r="B255">
            <v>254</v>
          </cell>
          <cell r="C255" t="str">
            <v>deux cent cinquante-quatre </v>
          </cell>
        </row>
        <row r="256">
          <cell r="B256">
            <v>255</v>
          </cell>
          <cell r="C256" t="str">
            <v>deux cent cinquante-cinq </v>
          </cell>
        </row>
        <row r="257">
          <cell r="B257">
            <v>256</v>
          </cell>
          <cell r="C257" t="str">
            <v>deux cent cinquante-six </v>
          </cell>
        </row>
        <row r="258">
          <cell r="B258">
            <v>257</v>
          </cell>
          <cell r="C258" t="str">
            <v>deux cent cinquante-sept </v>
          </cell>
        </row>
        <row r="259">
          <cell r="B259">
            <v>258</v>
          </cell>
          <cell r="C259" t="str">
            <v>deux cent cinquante-huit </v>
          </cell>
        </row>
        <row r="260">
          <cell r="B260">
            <v>259</v>
          </cell>
          <cell r="C260" t="str">
            <v>deux cent cinquante-neuf </v>
          </cell>
        </row>
        <row r="261">
          <cell r="B261">
            <v>260</v>
          </cell>
          <cell r="C261" t="str">
            <v>deux cent soixante </v>
          </cell>
        </row>
        <row r="262">
          <cell r="B262">
            <v>261</v>
          </cell>
          <cell r="C262" t="str">
            <v>deux cent soixante et un </v>
          </cell>
        </row>
        <row r="263">
          <cell r="B263">
            <v>262</v>
          </cell>
          <cell r="C263" t="str">
            <v>deux cent soixante-deux </v>
          </cell>
        </row>
        <row r="264">
          <cell r="B264">
            <v>263</v>
          </cell>
          <cell r="C264" t="str">
            <v>deux cent soixante-trois </v>
          </cell>
        </row>
        <row r="265">
          <cell r="B265">
            <v>264</v>
          </cell>
          <cell r="C265" t="str">
            <v>deux cent soixante-quatre </v>
          </cell>
        </row>
        <row r="266">
          <cell r="B266">
            <v>265</v>
          </cell>
          <cell r="C266" t="str">
            <v>deux cent soixante-cinq </v>
          </cell>
        </row>
        <row r="267">
          <cell r="B267">
            <v>266</v>
          </cell>
          <cell r="C267" t="str">
            <v>deux cent soixante-six </v>
          </cell>
        </row>
        <row r="268">
          <cell r="B268">
            <v>267</v>
          </cell>
          <cell r="C268" t="str">
            <v>deux cent soixante-sept </v>
          </cell>
        </row>
        <row r="269">
          <cell r="B269">
            <v>268</v>
          </cell>
          <cell r="C269" t="str">
            <v>deux cent soixante-huit </v>
          </cell>
        </row>
        <row r="270">
          <cell r="B270">
            <v>269</v>
          </cell>
          <cell r="C270" t="str">
            <v>deux cent soixante-neuf </v>
          </cell>
        </row>
        <row r="271">
          <cell r="B271">
            <v>270</v>
          </cell>
          <cell r="C271" t="str">
            <v>deux cent soixante-dix </v>
          </cell>
        </row>
        <row r="272">
          <cell r="B272">
            <v>271</v>
          </cell>
          <cell r="C272" t="str">
            <v>deux cent soixante et onze </v>
          </cell>
        </row>
        <row r="273">
          <cell r="B273">
            <v>272</v>
          </cell>
          <cell r="C273" t="str">
            <v>deux cent soixante-douze </v>
          </cell>
        </row>
        <row r="274">
          <cell r="B274">
            <v>273</v>
          </cell>
          <cell r="C274" t="str">
            <v>deux cent soixante-treize </v>
          </cell>
        </row>
        <row r="275">
          <cell r="B275">
            <v>274</v>
          </cell>
          <cell r="C275" t="str">
            <v>deux cent soixante-quatorze </v>
          </cell>
        </row>
        <row r="276">
          <cell r="B276">
            <v>275</v>
          </cell>
          <cell r="C276" t="str">
            <v>deux cent soixante-quinze </v>
          </cell>
        </row>
        <row r="277">
          <cell r="B277">
            <v>276</v>
          </cell>
          <cell r="C277" t="str">
            <v>deux cent soixante-seize </v>
          </cell>
        </row>
        <row r="278">
          <cell r="B278">
            <v>277</v>
          </cell>
          <cell r="C278" t="str">
            <v>deux cent soixante-dix-sept </v>
          </cell>
        </row>
        <row r="279">
          <cell r="B279">
            <v>278</v>
          </cell>
          <cell r="C279" t="str">
            <v>deux cent soixante-dix-huit </v>
          </cell>
        </row>
        <row r="280">
          <cell r="B280">
            <v>279</v>
          </cell>
          <cell r="C280" t="str">
            <v>deux cent soixante-dix-neuf </v>
          </cell>
        </row>
        <row r="281">
          <cell r="B281">
            <v>280</v>
          </cell>
          <cell r="C281" t="str">
            <v>deux cent quatre-vingts </v>
          </cell>
        </row>
        <row r="282">
          <cell r="B282">
            <v>281</v>
          </cell>
          <cell r="C282" t="str">
            <v>deux cent quatre-vingt-un </v>
          </cell>
        </row>
        <row r="283">
          <cell r="B283">
            <v>282</v>
          </cell>
          <cell r="C283" t="str">
            <v>deux cent quatre-vingt-deux </v>
          </cell>
        </row>
        <row r="284">
          <cell r="B284">
            <v>283</v>
          </cell>
          <cell r="C284" t="str">
            <v>deux cent quatre-vingt-trois </v>
          </cell>
        </row>
        <row r="285">
          <cell r="B285">
            <v>284</v>
          </cell>
          <cell r="C285" t="str">
            <v>deux cent quatre-vingt-quatre </v>
          </cell>
        </row>
        <row r="286">
          <cell r="B286">
            <v>285</v>
          </cell>
          <cell r="C286" t="str">
            <v>deux cent quatre-vingt-cinq </v>
          </cell>
        </row>
        <row r="287">
          <cell r="B287">
            <v>286</v>
          </cell>
          <cell r="C287" t="str">
            <v>deux cent quatre-vingt-six </v>
          </cell>
        </row>
        <row r="288">
          <cell r="B288">
            <v>287</v>
          </cell>
          <cell r="C288" t="str">
            <v>deux cent quatre-vingt-sept </v>
          </cell>
        </row>
        <row r="289">
          <cell r="B289">
            <v>288</v>
          </cell>
          <cell r="C289" t="str">
            <v>deux cent quatre-vingt-huit </v>
          </cell>
        </row>
        <row r="290">
          <cell r="B290">
            <v>289</v>
          </cell>
          <cell r="C290" t="str">
            <v>deux cent quatre-vingt-neuf </v>
          </cell>
        </row>
        <row r="291">
          <cell r="B291">
            <v>290</v>
          </cell>
          <cell r="C291" t="str">
            <v>deux cent quatre-vingt-dix </v>
          </cell>
        </row>
        <row r="292">
          <cell r="B292">
            <v>291</v>
          </cell>
          <cell r="C292" t="str">
            <v>deux cent quatre-vingt-onze </v>
          </cell>
        </row>
        <row r="293">
          <cell r="B293">
            <v>292</v>
          </cell>
          <cell r="C293" t="str">
            <v>deux cent quatre-vingt-douze </v>
          </cell>
        </row>
        <row r="294">
          <cell r="B294">
            <v>293</v>
          </cell>
          <cell r="C294" t="str">
            <v>deux cent quatre-vingt-treize </v>
          </cell>
        </row>
        <row r="295">
          <cell r="B295">
            <v>294</v>
          </cell>
          <cell r="C295" t="str">
            <v>deux cent quatre-vingt-quatorze </v>
          </cell>
        </row>
        <row r="296">
          <cell r="B296">
            <v>295</v>
          </cell>
          <cell r="C296" t="str">
            <v>deux cent quatre-vingt-quinze </v>
          </cell>
        </row>
        <row r="297">
          <cell r="B297">
            <v>296</v>
          </cell>
          <cell r="C297" t="str">
            <v>deux cent quatre-vingt-seize </v>
          </cell>
        </row>
        <row r="298">
          <cell r="B298">
            <v>297</v>
          </cell>
          <cell r="C298" t="str">
            <v>deux cent quatre-vingt-dix-sept </v>
          </cell>
        </row>
        <row r="299">
          <cell r="B299">
            <v>298</v>
          </cell>
          <cell r="C299" t="str">
            <v>deux cent quatre-vingt-dix-huit </v>
          </cell>
        </row>
        <row r="300">
          <cell r="B300">
            <v>299</v>
          </cell>
          <cell r="C300" t="str">
            <v>deux cent quatre-vingt-dix-neuf </v>
          </cell>
        </row>
        <row r="301">
          <cell r="B301">
            <v>300</v>
          </cell>
          <cell r="C301" t="str">
            <v>trois cents </v>
          </cell>
        </row>
        <row r="302">
          <cell r="B302">
            <v>301</v>
          </cell>
          <cell r="C302" t="str">
            <v>trois cent un </v>
          </cell>
        </row>
        <row r="303">
          <cell r="B303">
            <v>302</v>
          </cell>
          <cell r="C303" t="str">
            <v>trois cent deux </v>
          </cell>
        </row>
        <row r="304">
          <cell r="B304">
            <v>303</v>
          </cell>
          <cell r="C304" t="str">
            <v>trois cent trois </v>
          </cell>
        </row>
        <row r="305">
          <cell r="B305">
            <v>304</v>
          </cell>
          <cell r="C305" t="str">
            <v>trois cent quatre </v>
          </cell>
        </row>
        <row r="306">
          <cell r="B306">
            <v>305</v>
          </cell>
          <cell r="C306" t="str">
            <v>trois cent cinq </v>
          </cell>
        </row>
        <row r="307">
          <cell r="B307">
            <v>306</v>
          </cell>
          <cell r="C307" t="str">
            <v>trois cent six </v>
          </cell>
        </row>
        <row r="308">
          <cell r="B308">
            <v>307</v>
          </cell>
          <cell r="C308" t="str">
            <v>trois cent sept </v>
          </cell>
        </row>
        <row r="309">
          <cell r="B309">
            <v>308</v>
          </cell>
          <cell r="C309" t="str">
            <v>trois cent huit </v>
          </cell>
        </row>
        <row r="310">
          <cell r="B310">
            <v>309</v>
          </cell>
          <cell r="C310" t="str">
            <v>trois cent neuf </v>
          </cell>
        </row>
        <row r="311">
          <cell r="B311">
            <v>310</v>
          </cell>
          <cell r="C311" t="str">
            <v>trois cent dix </v>
          </cell>
        </row>
        <row r="312">
          <cell r="B312">
            <v>311</v>
          </cell>
          <cell r="C312" t="str">
            <v>trois cent onze </v>
          </cell>
        </row>
        <row r="313">
          <cell r="B313">
            <v>312</v>
          </cell>
          <cell r="C313" t="str">
            <v>trois cent douze </v>
          </cell>
        </row>
        <row r="314">
          <cell r="B314">
            <v>313</v>
          </cell>
          <cell r="C314" t="str">
            <v>trois cent treize </v>
          </cell>
        </row>
        <row r="315">
          <cell r="B315">
            <v>314</v>
          </cell>
          <cell r="C315" t="str">
            <v>trois cent quatorze </v>
          </cell>
        </row>
        <row r="316">
          <cell r="B316">
            <v>315</v>
          </cell>
          <cell r="C316" t="str">
            <v>trois cent quinze </v>
          </cell>
        </row>
        <row r="317">
          <cell r="B317">
            <v>316</v>
          </cell>
          <cell r="C317" t="str">
            <v>trois cent seize </v>
          </cell>
        </row>
        <row r="318">
          <cell r="B318">
            <v>317</v>
          </cell>
          <cell r="C318" t="str">
            <v>trois cent dix-sept </v>
          </cell>
        </row>
        <row r="319">
          <cell r="B319">
            <v>318</v>
          </cell>
          <cell r="C319" t="str">
            <v>trois cent dix-huit </v>
          </cell>
        </row>
        <row r="320">
          <cell r="B320">
            <v>319</v>
          </cell>
          <cell r="C320" t="str">
            <v>trois cent dix-neuf </v>
          </cell>
        </row>
        <row r="321">
          <cell r="B321">
            <v>320</v>
          </cell>
          <cell r="C321" t="str">
            <v>trois cent vingt </v>
          </cell>
        </row>
        <row r="322">
          <cell r="B322">
            <v>321</v>
          </cell>
          <cell r="C322" t="str">
            <v>trois cent vingt et un </v>
          </cell>
        </row>
        <row r="323">
          <cell r="B323">
            <v>322</v>
          </cell>
          <cell r="C323" t="str">
            <v>trois cent vingt-deux </v>
          </cell>
        </row>
        <row r="324">
          <cell r="B324">
            <v>323</v>
          </cell>
          <cell r="C324" t="str">
            <v>trois cent vingt-trois </v>
          </cell>
        </row>
        <row r="325">
          <cell r="B325">
            <v>324</v>
          </cell>
          <cell r="C325" t="str">
            <v>trois cent vingt-quatre </v>
          </cell>
        </row>
        <row r="326">
          <cell r="B326">
            <v>325</v>
          </cell>
          <cell r="C326" t="str">
            <v>trois cent vingt-cinq </v>
          </cell>
        </row>
        <row r="327">
          <cell r="B327">
            <v>326</v>
          </cell>
          <cell r="C327" t="str">
            <v>trois cent vingt-six </v>
          </cell>
        </row>
        <row r="328">
          <cell r="B328">
            <v>327</v>
          </cell>
          <cell r="C328" t="str">
            <v>trois cent vingt-sept </v>
          </cell>
        </row>
        <row r="329">
          <cell r="B329">
            <v>328</v>
          </cell>
          <cell r="C329" t="str">
            <v>trois cent vingt-huit </v>
          </cell>
        </row>
        <row r="330">
          <cell r="B330">
            <v>329</v>
          </cell>
          <cell r="C330" t="str">
            <v>trois cent vingt-neuf </v>
          </cell>
        </row>
        <row r="331">
          <cell r="B331">
            <v>330</v>
          </cell>
          <cell r="C331" t="str">
            <v>trois cent trente </v>
          </cell>
        </row>
        <row r="332">
          <cell r="B332">
            <v>331</v>
          </cell>
          <cell r="C332" t="str">
            <v>trois cent trente et un </v>
          </cell>
        </row>
        <row r="333">
          <cell r="B333">
            <v>332</v>
          </cell>
          <cell r="C333" t="str">
            <v>trois cent trente-deux </v>
          </cell>
        </row>
        <row r="334">
          <cell r="B334">
            <v>333</v>
          </cell>
          <cell r="C334" t="str">
            <v>trois cent trente-trois </v>
          </cell>
        </row>
        <row r="335">
          <cell r="B335">
            <v>334</v>
          </cell>
          <cell r="C335" t="str">
            <v>trois cent trente-quatre </v>
          </cell>
        </row>
        <row r="336">
          <cell r="B336">
            <v>335</v>
          </cell>
          <cell r="C336" t="str">
            <v>trois cent trente-cinq </v>
          </cell>
        </row>
        <row r="337">
          <cell r="B337">
            <v>336</v>
          </cell>
          <cell r="C337" t="str">
            <v>trois cent trente-six </v>
          </cell>
        </row>
        <row r="338">
          <cell r="B338">
            <v>337</v>
          </cell>
          <cell r="C338" t="str">
            <v>trois cent trente-sept </v>
          </cell>
        </row>
        <row r="339">
          <cell r="B339">
            <v>338</v>
          </cell>
          <cell r="C339" t="str">
            <v>trois cent trente-huit </v>
          </cell>
        </row>
        <row r="340">
          <cell r="B340">
            <v>339</v>
          </cell>
          <cell r="C340" t="str">
            <v>trois cent trente-neuf </v>
          </cell>
        </row>
        <row r="341">
          <cell r="B341">
            <v>340</v>
          </cell>
          <cell r="C341" t="str">
            <v>trois cent quarante </v>
          </cell>
        </row>
        <row r="342">
          <cell r="B342">
            <v>341</v>
          </cell>
          <cell r="C342" t="str">
            <v>trois cent quarante et un </v>
          </cell>
        </row>
        <row r="343">
          <cell r="B343">
            <v>342</v>
          </cell>
          <cell r="C343" t="str">
            <v>trois cent quarante-deux </v>
          </cell>
        </row>
        <row r="344">
          <cell r="B344">
            <v>343</v>
          </cell>
          <cell r="C344" t="str">
            <v>trois cent quarante-trois </v>
          </cell>
        </row>
        <row r="345">
          <cell r="B345">
            <v>344</v>
          </cell>
          <cell r="C345" t="str">
            <v>trois cent quarante-quatre </v>
          </cell>
        </row>
        <row r="346">
          <cell r="B346">
            <v>345</v>
          </cell>
          <cell r="C346" t="str">
            <v>trois cent quarante-cinq </v>
          </cell>
        </row>
        <row r="347">
          <cell r="B347">
            <v>346</v>
          </cell>
          <cell r="C347" t="str">
            <v>trois cent quarante-six </v>
          </cell>
        </row>
        <row r="348">
          <cell r="B348">
            <v>347</v>
          </cell>
          <cell r="C348" t="str">
            <v>trois cent quarante-sept </v>
          </cell>
        </row>
        <row r="349">
          <cell r="B349">
            <v>348</v>
          </cell>
          <cell r="C349" t="str">
            <v>trois cent quarante-huit </v>
          </cell>
        </row>
        <row r="350">
          <cell r="B350">
            <v>349</v>
          </cell>
          <cell r="C350" t="str">
            <v>trois cent quarante-neuf </v>
          </cell>
        </row>
        <row r="351">
          <cell r="B351">
            <v>350</v>
          </cell>
          <cell r="C351" t="str">
            <v>trois cent cinquante </v>
          </cell>
        </row>
        <row r="352">
          <cell r="B352">
            <v>351</v>
          </cell>
          <cell r="C352" t="str">
            <v>trois cent cinquante et un </v>
          </cell>
        </row>
        <row r="353">
          <cell r="B353">
            <v>352</v>
          </cell>
          <cell r="C353" t="str">
            <v>trois cent cinquante-deux </v>
          </cell>
        </row>
        <row r="354">
          <cell r="B354">
            <v>353</v>
          </cell>
          <cell r="C354" t="str">
            <v>trois cent cinquante-trois </v>
          </cell>
        </row>
        <row r="355">
          <cell r="B355">
            <v>354</v>
          </cell>
          <cell r="C355" t="str">
            <v>trois cent cinquante-quatre </v>
          </cell>
        </row>
        <row r="356">
          <cell r="B356">
            <v>355</v>
          </cell>
          <cell r="C356" t="str">
            <v>trois cent cinquante-cinq </v>
          </cell>
        </row>
        <row r="357">
          <cell r="B357">
            <v>356</v>
          </cell>
          <cell r="C357" t="str">
            <v>trois cent cinquante-six </v>
          </cell>
        </row>
        <row r="358">
          <cell r="B358">
            <v>357</v>
          </cell>
          <cell r="C358" t="str">
            <v>trois cent cinquante-sept </v>
          </cell>
        </row>
        <row r="359">
          <cell r="B359">
            <v>358</v>
          </cell>
          <cell r="C359" t="str">
            <v>trois cent cinquante-huit </v>
          </cell>
        </row>
        <row r="360">
          <cell r="B360">
            <v>359</v>
          </cell>
          <cell r="C360" t="str">
            <v>trois cent cinquante-neuf </v>
          </cell>
        </row>
        <row r="361">
          <cell r="B361">
            <v>360</v>
          </cell>
          <cell r="C361" t="str">
            <v>trois cent soixante </v>
          </cell>
        </row>
        <row r="362">
          <cell r="B362">
            <v>361</v>
          </cell>
          <cell r="C362" t="str">
            <v>trois cent soixante et un </v>
          </cell>
        </row>
        <row r="363">
          <cell r="B363">
            <v>362</v>
          </cell>
          <cell r="C363" t="str">
            <v>trois cent soixante-deux </v>
          </cell>
        </row>
        <row r="364">
          <cell r="B364">
            <v>363</v>
          </cell>
          <cell r="C364" t="str">
            <v>trois cent soixante-trois </v>
          </cell>
        </row>
        <row r="365">
          <cell r="B365">
            <v>364</v>
          </cell>
          <cell r="C365" t="str">
            <v>trois cent soixante-quatre </v>
          </cell>
        </row>
        <row r="366">
          <cell r="B366">
            <v>365</v>
          </cell>
          <cell r="C366" t="str">
            <v>trois cent soixante-cinq </v>
          </cell>
        </row>
        <row r="367">
          <cell r="B367">
            <v>366</v>
          </cell>
          <cell r="C367" t="str">
            <v>trois cent soixante-six </v>
          </cell>
        </row>
        <row r="368">
          <cell r="B368">
            <v>367</v>
          </cell>
          <cell r="C368" t="str">
            <v>trois cent soixante-sept </v>
          </cell>
        </row>
        <row r="369">
          <cell r="B369">
            <v>368</v>
          </cell>
          <cell r="C369" t="str">
            <v>trois cent soixante-huit </v>
          </cell>
        </row>
        <row r="370">
          <cell r="B370">
            <v>369</v>
          </cell>
          <cell r="C370" t="str">
            <v>trois cent soixante-neuf </v>
          </cell>
        </row>
        <row r="371">
          <cell r="B371">
            <v>370</v>
          </cell>
          <cell r="C371" t="str">
            <v>trois cent soixante-dix </v>
          </cell>
        </row>
        <row r="372">
          <cell r="B372">
            <v>371</v>
          </cell>
          <cell r="C372" t="str">
            <v>trois cent soixante et onze </v>
          </cell>
        </row>
        <row r="373">
          <cell r="B373">
            <v>372</v>
          </cell>
          <cell r="C373" t="str">
            <v>trois cent soixante-douze </v>
          </cell>
        </row>
        <row r="374">
          <cell r="B374">
            <v>373</v>
          </cell>
          <cell r="C374" t="str">
            <v>trois cent soixante-treize </v>
          </cell>
        </row>
        <row r="375">
          <cell r="B375">
            <v>374</v>
          </cell>
          <cell r="C375" t="str">
            <v>trois cent soixante-quatorze </v>
          </cell>
        </row>
        <row r="376">
          <cell r="B376">
            <v>375</v>
          </cell>
          <cell r="C376" t="str">
            <v>trois cent soixante-quinze </v>
          </cell>
        </row>
        <row r="377">
          <cell r="B377">
            <v>376</v>
          </cell>
          <cell r="C377" t="str">
            <v>trois cent soixante-seize </v>
          </cell>
        </row>
        <row r="378">
          <cell r="B378">
            <v>377</v>
          </cell>
          <cell r="C378" t="str">
            <v>trois cent soixante-dix-sept </v>
          </cell>
        </row>
        <row r="379">
          <cell r="B379">
            <v>378</v>
          </cell>
          <cell r="C379" t="str">
            <v>trois cent soixante-dix-huit </v>
          </cell>
        </row>
        <row r="380">
          <cell r="B380">
            <v>379</v>
          </cell>
          <cell r="C380" t="str">
            <v>trois cent soixante-dix-neuf </v>
          </cell>
        </row>
        <row r="381">
          <cell r="B381">
            <v>380</v>
          </cell>
          <cell r="C381" t="str">
            <v>trois cent quatre-vingts </v>
          </cell>
        </row>
        <row r="382">
          <cell r="B382">
            <v>381</v>
          </cell>
          <cell r="C382" t="str">
            <v>trois cent quatre-vingt-un </v>
          </cell>
        </row>
        <row r="383">
          <cell r="B383">
            <v>382</v>
          </cell>
          <cell r="C383" t="str">
            <v>trois cent quatre-vingt-deux </v>
          </cell>
        </row>
        <row r="384">
          <cell r="B384">
            <v>383</v>
          </cell>
          <cell r="C384" t="str">
            <v>trois cent quatre-vingt-trois </v>
          </cell>
        </row>
        <row r="385">
          <cell r="B385">
            <v>384</v>
          </cell>
          <cell r="C385" t="str">
            <v>trois cent quatre-vingt-quatre </v>
          </cell>
        </row>
        <row r="386">
          <cell r="B386">
            <v>385</v>
          </cell>
          <cell r="C386" t="str">
            <v>trois cent quatre-vingt-cinq </v>
          </cell>
        </row>
        <row r="387">
          <cell r="B387">
            <v>386</v>
          </cell>
          <cell r="C387" t="str">
            <v>trois cent quatre-vingt-six </v>
          </cell>
        </row>
        <row r="388">
          <cell r="B388">
            <v>387</v>
          </cell>
          <cell r="C388" t="str">
            <v>trois cent quatre-vingt-sept </v>
          </cell>
        </row>
        <row r="389">
          <cell r="B389">
            <v>388</v>
          </cell>
          <cell r="C389" t="str">
            <v>trois cent quatre-vingt-huit </v>
          </cell>
        </row>
        <row r="390">
          <cell r="B390">
            <v>389</v>
          </cell>
          <cell r="C390" t="str">
            <v>trois cent quatre-vingt-neuf </v>
          </cell>
        </row>
        <row r="391">
          <cell r="B391">
            <v>390</v>
          </cell>
          <cell r="C391" t="str">
            <v>trois cent quatre-vingt-dix </v>
          </cell>
        </row>
        <row r="392">
          <cell r="B392">
            <v>391</v>
          </cell>
          <cell r="C392" t="str">
            <v>trois cent quatre-vingt-onze </v>
          </cell>
        </row>
        <row r="393">
          <cell r="B393">
            <v>392</v>
          </cell>
          <cell r="C393" t="str">
            <v>trois cent quatre-vingt-douze </v>
          </cell>
        </row>
        <row r="394">
          <cell r="B394">
            <v>393</v>
          </cell>
          <cell r="C394" t="str">
            <v>trois cent quatre-vingt-treize </v>
          </cell>
        </row>
        <row r="395">
          <cell r="B395">
            <v>394</v>
          </cell>
          <cell r="C395" t="str">
            <v>trois cent quatre-vingt-quatorze </v>
          </cell>
        </row>
        <row r="396">
          <cell r="B396">
            <v>395</v>
          </cell>
          <cell r="C396" t="str">
            <v>trois cent quatre-vingt-quinze </v>
          </cell>
        </row>
        <row r="397">
          <cell r="B397">
            <v>396</v>
          </cell>
          <cell r="C397" t="str">
            <v>trois cent quatre-vingt-seize </v>
          </cell>
        </row>
        <row r="398">
          <cell r="B398">
            <v>397</v>
          </cell>
          <cell r="C398" t="str">
            <v>trois cent quatre-vingt-dix-sept </v>
          </cell>
        </row>
        <row r="399">
          <cell r="B399">
            <v>398</v>
          </cell>
          <cell r="C399" t="str">
            <v>trois cent quatre-vingt-dix-huit </v>
          </cell>
        </row>
        <row r="400">
          <cell r="B400">
            <v>399</v>
          </cell>
          <cell r="C400" t="str">
            <v>trois cent quatre-vingt-dix-neuf </v>
          </cell>
        </row>
        <row r="401">
          <cell r="B401">
            <v>400</v>
          </cell>
          <cell r="C401" t="str">
            <v>quatre cents </v>
          </cell>
        </row>
        <row r="402">
          <cell r="B402">
            <v>401</v>
          </cell>
          <cell r="C402" t="str">
            <v>quatre cent un </v>
          </cell>
        </row>
        <row r="403">
          <cell r="B403">
            <v>402</v>
          </cell>
          <cell r="C403" t="str">
            <v>quatre cent deux </v>
          </cell>
        </row>
        <row r="404">
          <cell r="B404">
            <v>403</v>
          </cell>
          <cell r="C404" t="str">
            <v>quatre cent trois </v>
          </cell>
        </row>
        <row r="405">
          <cell r="B405">
            <v>404</v>
          </cell>
          <cell r="C405" t="str">
            <v>quatre cent quatre </v>
          </cell>
        </row>
        <row r="406">
          <cell r="B406">
            <v>405</v>
          </cell>
          <cell r="C406" t="str">
            <v>quatre cent cinq </v>
          </cell>
        </row>
        <row r="407">
          <cell r="B407">
            <v>406</v>
          </cell>
          <cell r="C407" t="str">
            <v>quatre cent six </v>
          </cell>
        </row>
        <row r="408">
          <cell r="B408">
            <v>407</v>
          </cell>
          <cell r="C408" t="str">
            <v>quatre cent sept </v>
          </cell>
        </row>
        <row r="409">
          <cell r="B409">
            <v>408</v>
          </cell>
          <cell r="C409" t="str">
            <v>quatre cent huit </v>
          </cell>
        </row>
        <row r="410">
          <cell r="B410">
            <v>409</v>
          </cell>
          <cell r="C410" t="str">
            <v>quatre cent neuf </v>
          </cell>
        </row>
        <row r="411">
          <cell r="B411">
            <v>410</v>
          </cell>
          <cell r="C411" t="str">
            <v>quatre cent dix </v>
          </cell>
        </row>
        <row r="412">
          <cell r="B412">
            <v>411</v>
          </cell>
          <cell r="C412" t="str">
            <v>quatre cent onze </v>
          </cell>
        </row>
        <row r="413">
          <cell r="B413">
            <v>412</v>
          </cell>
          <cell r="C413" t="str">
            <v>quatre cent douze </v>
          </cell>
        </row>
        <row r="414">
          <cell r="B414">
            <v>413</v>
          </cell>
          <cell r="C414" t="str">
            <v>quatre cent treize </v>
          </cell>
        </row>
        <row r="415">
          <cell r="B415">
            <v>414</v>
          </cell>
          <cell r="C415" t="str">
            <v>quatre cent quatorze </v>
          </cell>
        </row>
        <row r="416">
          <cell r="B416">
            <v>415</v>
          </cell>
          <cell r="C416" t="str">
            <v>quatre cent quinze </v>
          </cell>
        </row>
        <row r="417">
          <cell r="B417">
            <v>416</v>
          </cell>
          <cell r="C417" t="str">
            <v>quatre cent seize </v>
          </cell>
        </row>
        <row r="418">
          <cell r="B418">
            <v>417</v>
          </cell>
          <cell r="C418" t="str">
            <v>quatre cent dix-sept </v>
          </cell>
        </row>
        <row r="419">
          <cell r="B419">
            <v>418</v>
          </cell>
          <cell r="C419" t="str">
            <v>quatre cent dix-huit </v>
          </cell>
        </row>
        <row r="420">
          <cell r="B420">
            <v>419</v>
          </cell>
          <cell r="C420" t="str">
            <v>quatre cent dix-neuf </v>
          </cell>
        </row>
        <row r="421">
          <cell r="B421">
            <v>420</v>
          </cell>
          <cell r="C421" t="str">
            <v>quatre cent vingt </v>
          </cell>
        </row>
        <row r="422">
          <cell r="B422">
            <v>421</v>
          </cell>
          <cell r="C422" t="str">
            <v>quatre cent vingt et un </v>
          </cell>
        </row>
        <row r="423">
          <cell r="B423">
            <v>422</v>
          </cell>
          <cell r="C423" t="str">
            <v>quatre cent vingt-deux </v>
          </cell>
        </row>
        <row r="424">
          <cell r="B424">
            <v>423</v>
          </cell>
          <cell r="C424" t="str">
            <v>quatre cent vingt-trois </v>
          </cell>
        </row>
        <row r="425">
          <cell r="B425">
            <v>424</v>
          </cell>
          <cell r="C425" t="str">
            <v>quatre cent vingt-quatre </v>
          </cell>
        </row>
        <row r="426">
          <cell r="B426">
            <v>425</v>
          </cell>
          <cell r="C426" t="str">
            <v>quatre cent vingt-cinq </v>
          </cell>
        </row>
        <row r="427">
          <cell r="B427">
            <v>426</v>
          </cell>
          <cell r="C427" t="str">
            <v>quatre cent vingt-six </v>
          </cell>
        </row>
        <row r="428">
          <cell r="B428">
            <v>427</v>
          </cell>
          <cell r="C428" t="str">
            <v>quatre cent vingt-sept </v>
          </cell>
        </row>
        <row r="429">
          <cell r="B429">
            <v>428</v>
          </cell>
          <cell r="C429" t="str">
            <v>quatre cent vingt-huit </v>
          </cell>
        </row>
        <row r="430">
          <cell r="B430">
            <v>429</v>
          </cell>
          <cell r="C430" t="str">
            <v>quatre cent vingt-neuf </v>
          </cell>
        </row>
        <row r="431">
          <cell r="B431">
            <v>430</v>
          </cell>
          <cell r="C431" t="str">
            <v>quatre cent trente </v>
          </cell>
        </row>
        <row r="432">
          <cell r="B432">
            <v>431</v>
          </cell>
          <cell r="C432" t="str">
            <v>quatre cent trente et un </v>
          </cell>
        </row>
        <row r="433">
          <cell r="B433">
            <v>432</v>
          </cell>
          <cell r="C433" t="str">
            <v>quatre cent trente-deux </v>
          </cell>
        </row>
        <row r="434">
          <cell r="B434">
            <v>433</v>
          </cell>
          <cell r="C434" t="str">
            <v>quatre cent trente-trois </v>
          </cell>
        </row>
        <row r="435">
          <cell r="B435">
            <v>434</v>
          </cell>
          <cell r="C435" t="str">
            <v>quatre cent trente-quatre </v>
          </cell>
        </row>
        <row r="436">
          <cell r="B436">
            <v>435</v>
          </cell>
          <cell r="C436" t="str">
            <v>quatre cent trente-cinq </v>
          </cell>
        </row>
        <row r="437">
          <cell r="B437">
            <v>436</v>
          </cell>
          <cell r="C437" t="str">
            <v>quatre cent trente-six </v>
          </cell>
        </row>
        <row r="438">
          <cell r="B438">
            <v>437</v>
          </cell>
          <cell r="C438" t="str">
            <v>quatre cent trente-sept </v>
          </cell>
        </row>
        <row r="439">
          <cell r="B439">
            <v>438</v>
          </cell>
          <cell r="C439" t="str">
            <v>quatre cent trente-huit </v>
          </cell>
        </row>
        <row r="440">
          <cell r="B440">
            <v>439</v>
          </cell>
          <cell r="C440" t="str">
            <v>quatre cent trente-neuf </v>
          </cell>
        </row>
        <row r="441">
          <cell r="B441">
            <v>440</v>
          </cell>
          <cell r="C441" t="str">
            <v>quatre cent quarante </v>
          </cell>
        </row>
        <row r="442">
          <cell r="B442">
            <v>441</v>
          </cell>
          <cell r="C442" t="str">
            <v>quatre cent quarante et un </v>
          </cell>
        </row>
        <row r="443">
          <cell r="B443">
            <v>442</v>
          </cell>
          <cell r="C443" t="str">
            <v>quatre cent quarante-deux </v>
          </cell>
        </row>
        <row r="444">
          <cell r="B444">
            <v>443</v>
          </cell>
          <cell r="C444" t="str">
            <v>quatre cent quarante-trois </v>
          </cell>
        </row>
        <row r="445">
          <cell r="B445">
            <v>444</v>
          </cell>
          <cell r="C445" t="str">
            <v>quatre cent quarante-quatre </v>
          </cell>
        </row>
        <row r="446">
          <cell r="B446">
            <v>445</v>
          </cell>
          <cell r="C446" t="str">
            <v>quatre cent quarante-cinq </v>
          </cell>
        </row>
        <row r="447">
          <cell r="B447">
            <v>446</v>
          </cell>
          <cell r="C447" t="str">
            <v>quatre cent quarante-six </v>
          </cell>
        </row>
        <row r="448">
          <cell r="B448">
            <v>447</v>
          </cell>
          <cell r="C448" t="str">
            <v>quatre cent quarante-sept </v>
          </cell>
        </row>
        <row r="449">
          <cell r="B449">
            <v>448</v>
          </cell>
          <cell r="C449" t="str">
            <v>quatre cent quarante-huit </v>
          </cell>
        </row>
        <row r="450">
          <cell r="B450">
            <v>449</v>
          </cell>
          <cell r="C450" t="str">
            <v>quatre cent quarante-neuf </v>
          </cell>
        </row>
        <row r="451">
          <cell r="B451">
            <v>450</v>
          </cell>
          <cell r="C451" t="str">
            <v>quatre cent cinquante </v>
          </cell>
        </row>
        <row r="452">
          <cell r="B452">
            <v>451</v>
          </cell>
          <cell r="C452" t="str">
            <v>quatre cent cinquante et un </v>
          </cell>
        </row>
        <row r="453">
          <cell r="B453">
            <v>452</v>
          </cell>
          <cell r="C453" t="str">
            <v>quatre cent cinquante-deux </v>
          </cell>
        </row>
        <row r="454">
          <cell r="B454">
            <v>453</v>
          </cell>
          <cell r="C454" t="str">
            <v>quatre cent cinquante-trois </v>
          </cell>
        </row>
        <row r="455">
          <cell r="B455">
            <v>454</v>
          </cell>
          <cell r="C455" t="str">
            <v>quatre cent cinquante-quatre </v>
          </cell>
        </row>
        <row r="456">
          <cell r="B456">
            <v>455</v>
          </cell>
          <cell r="C456" t="str">
            <v>quatre cent cinquante-cinq </v>
          </cell>
        </row>
        <row r="457">
          <cell r="B457">
            <v>456</v>
          </cell>
          <cell r="C457" t="str">
            <v>quatre cent cinquante-six </v>
          </cell>
        </row>
        <row r="458">
          <cell r="B458">
            <v>457</v>
          </cell>
          <cell r="C458" t="str">
            <v>quatre cent cinquante-sept </v>
          </cell>
        </row>
        <row r="459">
          <cell r="B459">
            <v>458</v>
          </cell>
          <cell r="C459" t="str">
            <v>quatre cent cinquante-huit </v>
          </cell>
        </row>
        <row r="460">
          <cell r="B460">
            <v>459</v>
          </cell>
          <cell r="C460" t="str">
            <v>quatre cent cinquante-neuf </v>
          </cell>
        </row>
        <row r="461">
          <cell r="B461">
            <v>460</v>
          </cell>
          <cell r="C461" t="str">
            <v>quatre cent soixante </v>
          </cell>
        </row>
        <row r="462">
          <cell r="B462">
            <v>461</v>
          </cell>
          <cell r="C462" t="str">
            <v>quatre cent soixante et un </v>
          </cell>
        </row>
        <row r="463">
          <cell r="B463">
            <v>462</v>
          </cell>
          <cell r="C463" t="str">
            <v>quatre cent soixante-deux </v>
          </cell>
        </row>
        <row r="464">
          <cell r="B464">
            <v>463</v>
          </cell>
          <cell r="C464" t="str">
            <v>quatre cent soixante-trois </v>
          </cell>
        </row>
        <row r="465">
          <cell r="B465">
            <v>464</v>
          </cell>
          <cell r="C465" t="str">
            <v>quatre cent soixante-quatre </v>
          </cell>
        </row>
        <row r="466">
          <cell r="B466">
            <v>465</v>
          </cell>
          <cell r="C466" t="str">
            <v>quatre cent soixante-cinq </v>
          </cell>
        </row>
        <row r="467">
          <cell r="B467">
            <v>466</v>
          </cell>
          <cell r="C467" t="str">
            <v>quatre cent soixante-six </v>
          </cell>
        </row>
        <row r="468">
          <cell r="B468">
            <v>467</v>
          </cell>
          <cell r="C468" t="str">
            <v>quatre cent soixante-sept </v>
          </cell>
        </row>
        <row r="469">
          <cell r="B469">
            <v>468</v>
          </cell>
          <cell r="C469" t="str">
            <v>quatre cent soixante-huit </v>
          </cell>
        </row>
        <row r="470">
          <cell r="B470">
            <v>469</v>
          </cell>
          <cell r="C470" t="str">
            <v>quatre cent soixante-neuf </v>
          </cell>
        </row>
        <row r="471">
          <cell r="B471">
            <v>470</v>
          </cell>
          <cell r="C471" t="str">
            <v>quatre cent soixante-dix </v>
          </cell>
        </row>
        <row r="472">
          <cell r="B472">
            <v>471</v>
          </cell>
          <cell r="C472" t="str">
            <v>quatre cent soixante et onze </v>
          </cell>
        </row>
        <row r="473">
          <cell r="B473">
            <v>472</v>
          </cell>
          <cell r="C473" t="str">
            <v>quatre cent soixante-douze </v>
          </cell>
        </row>
        <row r="474">
          <cell r="B474">
            <v>473</v>
          </cell>
          <cell r="C474" t="str">
            <v>quatre cent soixante-treize </v>
          </cell>
        </row>
        <row r="475">
          <cell r="B475">
            <v>474</v>
          </cell>
          <cell r="C475" t="str">
            <v>quatre cent soixante-quatorze </v>
          </cell>
        </row>
        <row r="476">
          <cell r="B476">
            <v>475</v>
          </cell>
          <cell r="C476" t="str">
            <v>quatre cent soixante-quinze </v>
          </cell>
        </row>
        <row r="477">
          <cell r="B477">
            <v>476</v>
          </cell>
          <cell r="C477" t="str">
            <v>quatre cent soixante-seize </v>
          </cell>
        </row>
        <row r="478">
          <cell r="B478">
            <v>477</v>
          </cell>
          <cell r="C478" t="str">
            <v>quatre cent soixante-dix-sept </v>
          </cell>
        </row>
        <row r="479">
          <cell r="B479">
            <v>478</v>
          </cell>
          <cell r="C479" t="str">
            <v>quatre cent soixante-dix-huit </v>
          </cell>
        </row>
        <row r="480">
          <cell r="B480">
            <v>479</v>
          </cell>
          <cell r="C480" t="str">
            <v>quatre cent soixante-dix-neuf </v>
          </cell>
        </row>
        <row r="481">
          <cell r="B481">
            <v>480</v>
          </cell>
          <cell r="C481" t="str">
            <v>quatre cent quatre-vingts </v>
          </cell>
        </row>
        <row r="482">
          <cell r="B482">
            <v>481</v>
          </cell>
          <cell r="C482" t="str">
            <v>quatre cent quatre-vingt-un </v>
          </cell>
        </row>
        <row r="483">
          <cell r="B483">
            <v>482</v>
          </cell>
          <cell r="C483" t="str">
            <v>quatre cent quatre-vingt-deux </v>
          </cell>
        </row>
        <row r="484">
          <cell r="B484">
            <v>483</v>
          </cell>
          <cell r="C484" t="str">
            <v>quatre cent quatre-vingt-trois </v>
          </cell>
        </row>
        <row r="485">
          <cell r="B485">
            <v>484</v>
          </cell>
          <cell r="C485" t="str">
            <v>quatre cent quatre-vingt-quatre </v>
          </cell>
        </row>
        <row r="486">
          <cell r="B486">
            <v>485</v>
          </cell>
          <cell r="C486" t="str">
            <v>quatre cent quatre-vingt-cinq </v>
          </cell>
        </row>
        <row r="487">
          <cell r="B487">
            <v>486</v>
          </cell>
          <cell r="C487" t="str">
            <v>quatre cent quatre-vingt-six </v>
          </cell>
        </row>
        <row r="488">
          <cell r="B488">
            <v>487</v>
          </cell>
          <cell r="C488" t="str">
            <v>quatre cent quatre-vingt-sept </v>
          </cell>
        </row>
        <row r="489">
          <cell r="B489">
            <v>488</v>
          </cell>
          <cell r="C489" t="str">
            <v>quatre cent quatre-vingt-huit </v>
          </cell>
        </row>
        <row r="490">
          <cell r="B490">
            <v>489</v>
          </cell>
          <cell r="C490" t="str">
            <v>quatre cent quatre-vingt-neuf </v>
          </cell>
        </row>
        <row r="491">
          <cell r="B491">
            <v>490</v>
          </cell>
          <cell r="C491" t="str">
            <v>quatre cent quatre-vingt-dix </v>
          </cell>
        </row>
        <row r="492">
          <cell r="B492">
            <v>491</v>
          </cell>
          <cell r="C492" t="str">
            <v>quatre cent quatre-vingt-onze </v>
          </cell>
        </row>
        <row r="493">
          <cell r="B493">
            <v>492</v>
          </cell>
          <cell r="C493" t="str">
            <v>quatre cent quatre-vingt-douze </v>
          </cell>
        </row>
        <row r="494">
          <cell r="B494">
            <v>493</v>
          </cell>
          <cell r="C494" t="str">
            <v>quatre cent quatre-vingt-treize </v>
          </cell>
        </row>
        <row r="495">
          <cell r="B495">
            <v>494</v>
          </cell>
          <cell r="C495" t="str">
            <v>quatre cent quatre-vingt-quatorze </v>
          </cell>
        </row>
        <row r="496">
          <cell r="B496">
            <v>495</v>
          </cell>
          <cell r="C496" t="str">
            <v>quatre cent quatre-vingt-quinze </v>
          </cell>
        </row>
        <row r="497">
          <cell r="B497">
            <v>496</v>
          </cell>
          <cell r="C497" t="str">
            <v>quatre cent quatre-vingt-seize </v>
          </cell>
        </row>
        <row r="498">
          <cell r="B498">
            <v>497</v>
          </cell>
          <cell r="C498" t="str">
            <v>quatre cent quatre-vingt-dix-sept </v>
          </cell>
        </row>
        <row r="499">
          <cell r="B499">
            <v>498</v>
          </cell>
          <cell r="C499" t="str">
            <v>quatre cent quatre-vingt-dix-huit </v>
          </cell>
        </row>
        <row r="500">
          <cell r="B500">
            <v>499</v>
          </cell>
          <cell r="C500" t="str">
            <v>quatre cent quatre-vingt-dix-neuf </v>
          </cell>
        </row>
        <row r="501">
          <cell r="B501">
            <v>500</v>
          </cell>
          <cell r="C501" t="str">
            <v>cinq cents </v>
          </cell>
        </row>
        <row r="502">
          <cell r="B502">
            <v>501</v>
          </cell>
          <cell r="C502" t="str">
            <v>cinq cent un </v>
          </cell>
        </row>
        <row r="503">
          <cell r="B503">
            <v>502</v>
          </cell>
          <cell r="C503" t="str">
            <v>cinq cent deux </v>
          </cell>
        </row>
        <row r="504">
          <cell r="B504">
            <v>503</v>
          </cell>
          <cell r="C504" t="str">
            <v>cinq cent trois </v>
          </cell>
        </row>
        <row r="505">
          <cell r="B505">
            <v>504</v>
          </cell>
          <cell r="C505" t="str">
            <v>cinq cent quatre </v>
          </cell>
        </row>
        <row r="506">
          <cell r="B506">
            <v>505</v>
          </cell>
          <cell r="C506" t="str">
            <v>cinq cent cinq </v>
          </cell>
        </row>
        <row r="507">
          <cell r="B507">
            <v>506</v>
          </cell>
          <cell r="C507" t="str">
            <v>cinq cent six </v>
          </cell>
        </row>
        <row r="508">
          <cell r="B508">
            <v>507</v>
          </cell>
          <cell r="C508" t="str">
            <v>cinq cent sept </v>
          </cell>
        </row>
        <row r="509">
          <cell r="B509">
            <v>508</v>
          </cell>
          <cell r="C509" t="str">
            <v>cinq cent huit </v>
          </cell>
        </row>
        <row r="510">
          <cell r="B510">
            <v>509</v>
          </cell>
          <cell r="C510" t="str">
            <v>cinq cent neuf </v>
          </cell>
        </row>
        <row r="511">
          <cell r="B511">
            <v>510</v>
          </cell>
          <cell r="C511" t="str">
            <v>cinq cent dix </v>
          </cell>
        </row>
        <row r="512">
          <cell r="B512">
            <v>511</v>
          </cell>
          <cell r="C512" t="str">
            <v>cinq cent onze </v>
          </cell>
        </row>
        <row r="513">
          <cell r="B513">
            <v>512</v>
          </cell>
          <cell r="C513" t="str">
            <v>cinq cent douze </v>
          </cell>
        </row>
        <row r="514">
          <cell r="B514">
            <v>513</v>
          </cell>
          <cell r="C514" t="str">
            <v>cinq cent treize </v>
          </cell>
        </row>
        <row r="515">
          <cell r="B515">
            <v>514</v>
          </cell>
          <cell r="C515" t="str">
            <v>cinq cent quatorze </v>
          </cell>
        </row>
        <row r="516">
          <cell r="B516">
            <v>515</v>
          </cell>
          <cell r="C516" t="str">
            <v>cinq cent quinze </v>
          </cell>
        </row>
        <row r="517">
          <cell r="B517">
            <v>516</v>
          </cell>
          <cell r="C517" t="str">
            <v>cinq cent seize </v>
          </cell>
        </row>
        <row r="518">
          <cell r="B518">
            <v>517</v>
          </cell>
          <cell r="C518" t="str">
            <v>cinq cent dix-sept </v>
          </cell>
        </row>
        <row r="519">
          <cell r="B519">
            <v>518</v>
          </cell>
          <cell r="C519" t="str">
            <v>cinq cent dix-huit </v>
          </cell>
        </row>
        <row r="520">
          <cell r="B520">
            <v>519</v>
          </cell>
          <cell r="C520" t="str">
            <v>cinq cent dix-neuf </v>
          </cell>
        </row>
        <row r="521">
          <cell r="B521">
            <v>520</v>
          </cell>
          <cell r="C521" t="str">
            <v>cinq cent vingt </v>
          </cell>
        </row>
        <row r="522">
          <cell r="B522">
            <v>521</v>
          </cell>
          <cell r="C522" t="str">
            <v>cinq cent vingt et un </v>
          </cell>
        </row>
        <row r="523">
          <cell r="B523">
            <v>522</v>
          </cell>
          <cell r="C523" t="str">
            <v>cinq cent vingt-deux </v>
          </cell>
        </row>
        <row r="524">
          <cell r="B524">
            <v>523</v>
          </cell>
          <cell r="C524" t="str">
            <v>cinq cent vingt-trois </v>
          </cell>
        </row>
        <row r="525">
          <cell r="B525">
            <v>524</v>
          </cell>
          <cell r="C525" t="str">
            <v>cinq cent vingt-quatre </v>
          </cell>
        </row>
        <row r="526">
          <cell r="B526">
            <v>525</v>
          </cell>
          <cell r="C526" t="str">
            <v>cinq cent vingt-cinq </v>
          </cell>
        </row>
        <row r="527">
          <cell r="B527">
            <v>526</v>
          </cell>
          <cell r="C527" t="str">
            <v>cinq cent vingt-six </v>
          </cell>
        </row>
        <row r="528">
          <cell r="B528">
            <v>527</v>
          </cell>
          <cell r="C528" t="str">
            <v>cinq cent vingt-sept </v>
          </cell>
        </row>
        <row r="529">
          <cell r="B529">
            <v>528</v>
          </cell>
          <cell r="C529" t="str">
            <v>cinq cent vingt-huit </v>
          </cell>
        </row>
        <row r="530">
          <cell r="B530">
            <v>529</v>
          </cell>
          <cell r="C530" t="str">
            <v>cinq cent vingt-neuf </v>
          </cell>
        </row>
        <row r="531">
          <cell r="B531">
            <v>530</v>
          </cell>
          <cell r="C531" t="str">
            <v>cinq cent trente </v>
          </cell>
        </row>
        <row r="532">
          <cell r="B532">
            <v>531</v>
          </cell>
          <cell r="C532" t="str">
            <v>cinq cent trente et un </v>
          </cell>
        </row>
        <row r="533">
          <cell r="B533">
            <v>532</v>
          </cell>
          <cell r="C533" t="str">
            <v>cinq cent trente-deux </v>
          </cell>
        </row>
        <row r="534">
          <cell r="B534">
            <v>533</v>
          </cell>
          <cell r="C534" t="str">
            <v>cinq cent trente-trois </v>
          </cell>
        </row>
        <row r="535">
          <cell r="B535">
            <v>534</v>
          </cell>
          <cell r="C535" t="str">
            <v>cinq cent trente-quatre </v>
          </cell>
        </row>
        <row r="536">
          <cell r="B536">
            <v>535</v>
          </cell>
          <cell r="C536" t="str">
            <v>cinq cent trente-cinq </v>
          </cell>
        </row>
        <row r="537">
          <cell r="B537">
            <v>536</v>
          </cell>
          <cell r="C537" t="str">
            <v>cinq cent trente-six </v>
          </cell>
        </row>
        <row r="538">
          <cell r="B538">
            <v>537</v>
          </cell>
          <cell r="C538" t="str">
            <v>cinq cent trente-sept </v>
          </cell>
        </row>
        <row r="539">
          <cell r="B539">
            <v>538</v>
          </cell>
          <cell r="C539" t="str">
            <v>cinq cent trente-huit </v>
          </cell>
        </row>
        <row r="540">
          <cell r="B540">
            <v>539</v>
          </cell>
          <cell r="C540" t="str">
            <v>cinq cent trente-neuf </v>
          </cell>
        </row>
        <row r="541">
          <cell r="B541">
            <v>540</v>
          </cell>
          <cell r="C541" t="str">
            <v>cinq cent quarante </v>
          </cell>
        </row>
        <row r="542">
          <cell r="B542">
            <v>541</v>
          </cell>
          <cell r="C542" t="str">
            <v>cinq cent quarante et un </v>
          </cell>
        </row>
        <row r="543">
          <cell r="B543">
            <v>542</v>
          </cell>
          <cell r="C543" t="str">
            <v>cinq cent quarante-deux </v>
          </cell>
        </row>
        <row r="544">
          <cell r="B544">
            <v>543</v>
          </cell>
          <cell r="C544" t="str">
            <v>cinq cent quarante-trois </v>
          </cell>
        </row>
        <row r="545">
          <cell r="B545">
            <v>544</v>
          </cell>
          <cell r="C545" t="str">
            <v>cinq cent quarante-quatre </v>
          </cell>
        </row>
        <row r="546">
          <cell r="B546">
            <v>545</v>
          </cell>
          <cell r="C546" t="str">
            <v>cinq cent quarante-cinq </v>
          </cell>
        </row>
        <row r="547">
          <cell r="B547">
            <v>546</v>
          </cell>
          <cell r="C547" t="str">
            <v>cinq cent quarante-six </v>
          </cell>
        </row>
        <row r="548">
          <cell r="B548">
            <v>547</v>
          </cell>
          <cell r="C548" t="str">
            <v>cinq cent quarante-sept </v>
          </cell>
        </row>
        <row r="549">
          <cell r="B549">
            <v>548</v>
          </cell>
          <cell r="C549" t="str">
            <v>cinq cent quarante-huit </v>
          </cell>
        </row>
        <row r="550">
          <cell r="B550">
            <v>549</v>
          </cell>
          <cell r="C550" t="str">
            <v>cinq cent quarante-neuf </v>
          </cell>
        </row>
        <row r="551">
          <cell r="B551">
            <v>550</v>
          </cell>
          <cell r="C551" t="str">
            <v>cinq cent cinquante </v>
          </cell>
        </row>
        <row r="552">
          <cell r="B552">
            <v>551</v>
          </cell>
          <cell r="C552" t="str">
            <v>cinq cent cinquante et un </v>
          </cell>
        </row>
        <row r="553">
          <cell r="B553">
            <v>552</v>
          </cell>
          <cell r="C553" t="str">
            <v>cinq cent cinquante-deux </v>
          </cell>
        </row>
        <row r="554">
          <cell r="B554">
            <v>553</v>
          </cell>
          <cell r="C554" t="str">
            <v>cinq cent cinquante-trois </v>
          </cell>
        </row>
        <row r="555">
          <cell r="B555">
            <v>554</v>
          </cell>
          <cell r="C555" t="str">
            <v>cinq cent cinquante-quatre </v>
          </cell>
        </row>
        <row r="556">
          <cell r="B556">
            <v>555</v>
          </cell>
          <cell r="C556" t="str">
            <v>cinq cent cinquante-cinq </v>
          </cell>
        </row>
        <row r="557">
          <cell r="B557">
            <v>556</v>
          </cell>
          <cell r="C557" t="str">
            <v>cinq cent cinquante-six </v>
          </cell>
        </row>
        <row r="558">
          <cell r="B558">
            <v>557</v>
          </cell>
          <cell r="C558" t="str">
            <v>cinq cent cinquante-sept </v>
          </cell>
        </row>
        <row r="559">
          <cell r="B559">
            <v>558</v>
          </cell>
          <cell r="C559" t="str">
            <v>cinq cent cinquante-huit </v>
          </cell>
        </row>
        <row r="560">
          <cell r="B560">
            <v>559</v>
          </cell>
          <cell r="C560" t="str">
            <v>cinq cent cinquante-neuf </v>
          </cell>
        </row>
        <row r="561">
          <cell r="B561">
            <v>560</v>
          </cell>
          <cell r="C561" t="str">
            <v>cinq cent soixante </v>
          </cell>
        </row>
        <row r="562">
          <cell r="B562">
            <v>561</v>
          </cell>
          <cell r="C562" t="str">
            <v>cinq cent soixante et un </v>
          </cell>
        </row>
        <row r="563">
          <cell r="B563">
            <v>562</v>
          </cell>
          <cell r="C563" t="str">
            <v>cinq cent soixante-deux </v>
          </cell>
        </row>
        <row r="564">
          <cell r="B564">
            <v>563</v>
          </cell>
          <cell r="C564" t="str">
            <v>cinq cent soixante-trois </v>
          </cell>
        </row>
        <row r="565">
          <cell r="B565">
            <v>564</v>
          </cell>
          <cell r="C565" t="str">
            <v>cinq cent soixante-quatre </v>
          </cell>
        </row>
        <row r="566">
          <cell r="B566">
            <v>565</v>
          </cell>
          <cell r="C566" t="str">
            <v>cinq cent soixante-cinq </v>
          </cell>
        </row>
        <row r="567">
          <cell r="B567">
            <v>566</v>
          </cell>
          <cell r="C567" t="str">
            <v>cinq cent soixante-six </v>
          </cell>
        </row>
        <row r="568">
          <cell r="B568">
            <v>567</v>
          </cell>
          <cell r="C568" t="str">
            <v>cinq cent soixante-sept </v>
          </cell>
        </row>
        <row r="569">
          <cell r="B569">
            <v>568</v>
          </cell>
          <cell r="C569" t="str">
            <v>cinq cent soixante-huit </v>
          </cell>
        </row>
        <row r="570">
          <cell r="B570">
            <v>569</v>
          </cell>
          <cell r="C570" t="str">
            <v>cinq cent soixante-neuf </v>
          </cell>
        </row>
        <row r="571">
          <cell r="B571">
            <v>570</v>
          </cell>
          <cell r="C571" t="str">
            <v>cinq cent soixante-dix </v>
          </cell>
        </row>
        <row r="572">
          <cell r="B572">
            <v>571</v>
          </cell>
          <cell r="C572" t="str">
            <v>cinq cent soixante et onze </v>
          </cell>
        </row>
        <row r="573">
          <cell r="B573">
            <v>572</v>
          </cell>
          <cell r="C573" t="str">
            <v>cinq cent soixante-douze </v>
          </cell>
        </row>
        <row r="574">
          <cell r="B574">
            <v>573</v>
          </cell>
          <cell r="C574" t="str">
            <v>cinq cent soixante-treize </v>
          </cell>
        </row>
        <row r="575">
          <cell r="B575">
            <v>574</v>
          </cell>
          <cell r="C575" t="str">
            <v>cinq cent soixante-quatorze </v>
          </cell>
        </row>
        <row r="576">
          <cell r="B576">
            <v>575</v>
          </cell>
          <cell r="C576" t="str">
            <v>cinq cent soixante-quinze </v>
          </cell>
        </row>
        <row r="577">
          <cell r="B577">
            <v>576</v>
          </cell>
          <cell r="C577" t="str">
            <v>cinq cent soixante-seize </v>
          </cell>
        </row>
        <row r="578">
          <cell r="B578">
            <v>577</v>
          </cell>
          <cell r="C578" t="str">
            <v>cinq cent soixante-dix-sept </v>
          </cell>
        </row>
        <row r="579">
          <cell r="B579">
            <v>578</v>
          </cell>
          <cell r="C579" t="str">
            <v>cinq cent soixante-dix-huit </v>
          </cell>
        </row>
        <row r="580">
          <cell r="B580">
            <v>579</v>
          </cell>
          <cell r="C580" t="str">
            <v>cinq cent soixante-dix-neuf </v>
          </cell>
        </row>
        <row r="581">
          <cell r="B581">
            <v>580</v>
          </cell>
          <cell r="C581" t="str">
            <v>cinq cent quatre-vingts </v>
          </cell>
        </row>
        <row r="582">
          <cell r="B582">
            <v>581</v>
          </cell>
          <cell r="C582" t="str">
            <v>cinq cent quatre-vingt-un </v>
          </cell>
        </row>
        <row r="583">
          <cell r="B583">
            <v>582</v>
          </cell>
          <cell r="C583" t="str">
            <v>cinq cent quatre-vingt-deux </v>
          </cell>
        </row>
        <row r="584">
          <cell r="B584">
            <v>583</v>
          </cell>
          <cell r="C584" t="str">
            <v>cinq cent quatre-vingt-trois </v>
          </cell>
        </row>
        <row r="585">
          <cell r="B585">
            <v>584</v>
          </cell>
          <cell r="C585" t="str">
            <v>cinq cent quatre-vingt-quatre </v>
          </cell>
        </row>
        <row r="586">
          <cell r="B586">
            <v>585</v>
          </cell>
          <cell r="C586" t="str">
            <v>cinq cent quatre-vingt-cinq </v>
          </cell>
        </row>
        <row r="587">
          <cell r="B587">
            <v>586</v>
          </cell>
          <cell r="C587" t="str">
            <v>cinq cent quatre-vingt-six </v>
          </cell>
        </row>
        <row r="588">
          <cell r="B588">
            <v>587</v>
          </cell>
          <cell r="C588" t="str">
            <v>cinq cent quatre-vingt-sept </v>
          </cell>
        </row>
        <row r="589">
          <cell r="B589">
            <v>588</v>
          </cell>
          <cell r="C589" t="str">
            <v>cinq cent quatre-vingt-huit </v>
          </cell>
        </row>
        <row r="590">
          <cell r="B590">
            <v>589</v>
          </cell>
          <cell r="C590" t="str">
            <v>cinq cent quatre-vingt-neuf </v>
          </cell>
        </row>
        <row r="591">
          <cell r="B591">
            <v>590</v>
          </cell>
          <cell r="C591" t="str">
            <v>cinq cent quatre-vingt-dix </v>
          </cell>
        </row>
        <row r="592">
          <cell r="B592">
            <v>591</v>
          </cell>
          <cell r="C592" t="str">
            <v>cinq cent quatre-vingt-onze </v>
          </cell>
        </row>
        <row r="593">
          <cell r="B593">
            <v>592</v>
          </cell>
          <cell r="C593" t="str">
            <v>cinq cent quatre-vingt-douze </v>
          </cell>
        </row>
        <row r="594">
          <cell r="B594">
            <v>593</v>
          </cell>
          <cell r="C594" t="str">
            <v>cinq cent quatre-vingt-treize </v>
          </cell>
        </row>
        <row r="595">
          <cell r="B595">
            <v>594</v>
          </cell>
          <cell r="C595" t="str">
            <v>cinq cent quatre-vingt-quatorze </v>
          </cell>
        </row>
        <row r="596">
          <cell r="B596">
            <v>595</v>
          </cell>
          <cell r="C596" t="str">
            <v>cinq cent quatre-vingt-quinze </v>
          </cell>
        </row>
        <row r="597">
          <cell r="B597">
            <v>596</v>
          </cell>
          <cell r="C597" t="str">
            <v>cinq cent quatre-vingt-seize </v>
          </cell>
        </row>
        <row r="598">
          <cell r="B598">
            <v>597</v>
          </cell>
          <cell r="C598" t="str">
            <v>cinq cent quatre-vingt-dix-sept </v>
          </cell>
        </row>
        <row r="599">
          <cell r="B599">
            <v>598</v>
          </cell>
          <cell r="C599" t="str">
            <v>cinq cent quatre-vingt-dix-huit </v>
          </cell>
        </row>
        <row r="600">
          <cell r="B600">
            <v>599</v>
          </cell>
          <cell r="C600" t="str">
            <v>cinq cent quatre-vingt-dix-neuf </v>
          </cell>
        </row>
        <row r="601">
          <cell r="B601">
            <v>600</v>
          </cell>
          <cell r="C601" t="str">
            <v>six cents </v>
          </cell>
        </row>
        <row r="602">
          <cell r="B602">
            <v>601</v>
          </cell>
          <cell r="C602" t="str">
            <v>six cent un </v>
          </cell>
        </row>
        <row r="603">
          <cell r="B603">
            <v>602</v>
          </cell>
          <cell r="C603" t="str">
            <v>six cent deux </v>
          </cell>
        </row>
        <row r="604">
          <cell r="B604">
            <v>603</v>
          </cell>
          <cell r="C604" t="str">
            <v>six cent trois </v>
          </cell>
        </row>
        <row r="605">
          <cell r="B605">
            <v>604</v>
          </cell>
          <cell r="C605" t="str">
            <v>six cent quatre </v>
          </cell>
        </row>
        <row r="606">
          <cell r="B606">
            <v>605</v>
          </cell>
          <cell r="C606" t="str">
            <v>six cent cinq </v>
          </cell>
        </row>
        <row r="607">
          <cell r="B607">
            <v>606</v>
          </cell>
          <cell r="C607" t="str">
            <v>six cent six </v>
          </cell>
        </row>
        <row r="608">
          <cell r="B608">
            <v>607</v>
          </cell>
          <cell r="C608" t="str">
            <v>six cent sept </v>
          </cell>
        </row>
        <row r="609">
          <cell r="B609">
            <v>608</v>
          </cell>
          <cell r="C609" t="str">
            <v>six cent huit </v>
          </cell>
        </row>
        <row r="610">
          <cell r="B610">
            <v>609</v>
          </cell>
          <cell r="C610" t="str">
            <v>six cent neuf </v>
          </cell>
        </row>
        <row r="611">
          <cell r="B611">
            <v>610</v>
          </cell>
          <cell r="C611" t="str">
            <v>six cent dix </v>
          </cell>
        </row>
        <row r="612">
          <cell r="B612">
            <v>611</v>
          </cell>
          <cell r="C612" t="str">
            <v>six cent onze </v>
          </cell>
        </row>
        <row r="613">
          <cell r="B613">
            <v>612</v>
          </cell>
          <cell r="C613" t="str">
            <v>six cent douze </v>
          </cell>
        </row>
        <row r="614">
          <cell r="B614">
            <v>613</v>
          </cell>
          <cell r="C614" t="str">
            <v>six cent treize </v>
          </cell>
        </row>
        <row r="615">
          <cell r="B615">
            <v>614</v>
          </cell>
          <cell r="C615" t="str">
            <v>six cent quatorze </v>
          </cell>
        </row>
        <row r="616">
          <cell r="B616">
            <v>615</v>
          </cell>
          <cell r="C616" t="str">
            <v>six cent quinze </v>
          </cell>
        </row>
        <row r="617">
          <cell r="B617">
            <v>616</v>
          </cell>
          <cell r="C617" t="str">
            <v>six cent seize </v>
          </cell>
        </row>
        <row r="618">
          <cell r="B618">
            <v>617</v>
          </cell>
          <cell r="C618" t="str">
            <v>six cent dix-sept </v>
          </cell>
        </row>
        <row r="619">
          <cell r="B619">
            <v>618</v>
          </cell>
          <cell r="C619" t="str">
            <v>six cent dix-huit </v>
          </cell>
        </row>
        <row r="620">
          <cell r="B620">
            <v>619</v>
          </cell>
          <cell r="C620" t="str">
            <v>six cent dix-neuf </v>
          </cell>
        </row>
        <row r="621">
          <cell r="B621">
            <v>620</v>
          </cell>
          <cell r="C621" t="str">
            <v>six cent vingt </v>
          </cell>
        </row>
        <row r="622">
          <cell r="B622">
            <v>621</v>
          </cell>
          <cell r="C622" t="str">
            <v>six cent vingt et un </v>
          </cell>
        </row>
        <row r="623">
          <cell r="B623">
            <v>622</v>
          </cell>
          <cell r="C623" t="str">
            <v>six cent vingt-deux </v>
          </cell>
        </row>
        <row r="624">
          <cell r="B624">
            <v>623</v>
          </cell>
          <cell r="C624" t="str">
            <v>six cent vingt-trois </v>
          </cell>
        </row>
        <row r="625">
          <cell r="B625">
            <v>624</v>
          </cell>
          <cell r="C625" t="str">
            <v>six cent vingt-quatre </v>
          </cell>
        </row>
        <row r="626">
          <cell r="B626">
            <v>625</v>
          </cell>
          <cell r="C626" t="str">
            <v>six cent vingt-cinq </v>
          </cell>
        </row>
        <row r="627">
          <cell r="B627">
            <v>626</v>
          </cell>
          <cell r="C627" t="str">
            <v>six cent vingt-six </v>
          </cell>
        </row>
        <row r="628">
          <cell r="B628">
            <v>627</v>
          </cell>
          <cell r="C628" t="str">
            <v>six cent vingt-sept </v>
          </cell>
        </row>
        <row r="629">
          <cell r="B629">
            <v>628</v>
          </cell>
          <cell r="C629" t="str">
            <v>six cent vingt-huit </v>
          </cell>
        </row>
        <row r="630">
          <cell r="B630">
            <v>629</v>
          </cell>
          <cell r="C630" t="str">
            <v>six cent vingt-neuf </v>
          </cell>
        </row>
        <row r="631">
          <cell r="B631">
            <v>630</v>
          </cell>
          <cell r="C631" t="str">
            <v>six cent trente </v>
          </cell>
        </row>
        <row r="632">
          <cell r="B632">
            <v>631</v>
          </cell>
          <cell r="C632" t="str">
            <v>six cent trente et un </v>
          </cell>
        </row>
        <row r="633">
          <cell r="B633">
            <v>632</v>
          </cell>
          <cell r="C633" t="str">
            <v>six cent trente-deux </v>
          </cell>
        </row>
        <row r="634">
          <cell r="B634">
            <v>633</v>
          </cell>
          <cell r="C634" t="str">
            <v>six cent trente-trois </v>
          </cell>
        </row>
        <row r="635">
          <cell r="B635">
            <v>634</v>
          </cell>
          <cell r="C635" t="str">
            <v>six cent trente-quatre </v>
          </cell>
        </row>
        <row r="636">
          <cell r="B636">
            <v>635</v>
          </cell>
          <cell r="C636" t="str">
            <v>six cent trente-cinq </v>
          </cell>
        </row>
        <row r="637">
          <cell r="B637">
            <v>636</v>
          </cell>
          <cell r="C637" t="str">
            <v>six cent trente-six </v>
          </cell>
        </row>
        <row r="638">
          <cell r="B638">
            <v>637</v>
          </cell>
          <cell r="C638" t="str">
            <v>six cent trente-sept </v>
          </cell>
        </row>
        <row r="639">
          <cell r="B639">
            <v>638</v>
          </cell>
          <cell r="C639" t="str">
            <v>six cent trente-huit </v>
          </cell>
        </row>
        <row r="640">
          <cell r="B640">
            <v>639</v>
          </cell>
          <cell r="C640" t="str">
            <v>six cent trente-neuf </v>
          </cell>
        </row>
        <row r="641">
          <cell r="B641">
            <v>640</v>
          </cell>
          <cell r="C641" t="str">
            <v>six cent quarante </v>
          </cell>
        </row>
        <row r="642">
          <cell r="B642">
            <v>641</v>
          </cell>
          <cell r="C642" t="str">
            <v>six cent quarante et un </v>
          </cell>
        </row>
        <row r="643">
          <cell r="B643">
            <v>642</v>
          </cell>
          <cell r="C643" t="str">
            <v>six cent quarante-deux </v>
          </cell>
        </row>
        <row r="644">
          <cell r="B644">
            <v>643</v>
          </cell>
          <cell r="C644" t="str">
            <v>six cent quarante-trois </v>
          </cell>
        </row>
        <row r="645">
          <cell r="B645">
            <v>644</v>
          </cell>
          <cell r="C645" t="str">
            <v>six cent quarante-quatre </v>
          </cell>
        </row>
        <row r="646">
          <cell r="B646">
            <v>645</v>
          </cell>
          <cell r="C646" t="str">
            <v>six cent quarante-cinq </v>
          </cell>
        </row>
        <row r="647">
          <cell r="B647">
            <v>646</v>
          </cell>
          <cell r="C647" t="str">
            <v>six cent quarante-six </v>
          </cell>
        </row>
        <row r="648">
          <cell r="B648">
            <v>647</v>
          </cell>
          <cell r="C648" t="str">
            <v>six cent quarante-sept </v>
          </cell>
        </row>
        <row r="649">
          <cell r="B649">
            <v>648</v>
          </cell>
          <cell r="C649" t="str">
            <v>six cent quarante-huit </v>
          </cell>
        </row>
        <row r="650">
          <cell r="B650">
            <v>649</v>
          </cell>
          <cell r="C650" t="str">
            <v>six cent quarante-neuf </v>
          </cell>
        </row>
        <row r="651">
          <cell r="B651">
            <v>650</v>
          </cell>
          <cell r="C651" t="str">
            <v>six cent cinquante </v>
          </cell>
        </row>
        <row r="652">
          <cell r="B652">
            <v>651</v>
          </cell>
          <cell r="C652" t="str">
            <v>six cent cinquante et un </v>
          </cell>
        </row>
        <row r="653">
          <cell r="B653">
            <v>652</v>
          </cell>
          <cell r="C653" t="str">
            <v>six cent cinquante-deux </v>
          </cell>
        </row>
        <row r="654">
          <cell r="B654">
            <v>653</v>
          </cell>
          <cell r="C654" t="str">
            <v>six cent cinquante-trois </v>
          </cell>
        </row>
        <row r="655">
          <cell r="B655">
            <v>654</v>
          </cell>
          <cell r="C655" t="str">
            <v>six cent cinquante-quatre </v>
          </cell>
        </row>
        <row r="656">
          <cell r="B656">
            <v>655</v>
          </cell>
          <cell r="C656" t="str">
            <v>six cent cinquante-cinq </v>
          </cell>
        </row>
        <row r="657">
          <cell r="B657">
            <v>656</v>
          </cell>
          <cell r="C657" t="str">
            <v>six cent cinquante-six </v>
          </cell>
        </row>
        <row r="658">
          <cell r="B658">
            <v>657</v>
          </cell>
          <cell r="C658" t="str">
            <v>six cent cinquante-sept </v>
          </cell>
        </row>
        <row r="659">
          <cell r="B659">
            <v>658</v>
          </cell>
          <cell r="C659" t="str">
            <v>six cent cinquante-huit </v>
          </cell>
        </row>
        <row r="660">
          <cell r="B660">
            <v>659</v>
          </cell>
          <cell r="C660" t="str">
            <v>six cent cinquante-neuf </v>
          </cell>
        </row>
        <row r="661">
          <cell r="B661">
            <v>660</v>
          </cell>
          <cell r="C661" t="str">
            <v>six cent soixante </v>
          </cell>
        </row>
        <row r="662">
          <cell r="B662">
            <v>661</v>
          </cell>
          <cell r="C662" t="str">
            <v>six cent soixante et un </v>
          </cell>
        </row>
        <row r="663">
          <cell r="B663">
            <v>662</v>
          </cell>
          <cell r="C663" t="str">
            <v>six cent soixante-deux </v>
          </cell>
        </row>
        <row r="664">
          <cell r="B664">
            <v>663</v>
          </cell>
          <cell r="C664" t="str">
            <v>six cent soixante-trois </v>
          </cell>
        </row>
        <row r="665">
          <cell r="B665">
            <v>664</v>
          </cell>
          <cell r="C665" t="str">
            <v>six cent soixante-quatre </v>
          </cell>
        </row>
        <row r="666">
          <cell r="B666">
            <v>665</v>
          </cell>
          <cell r="C666" t="str">
            <v>six cent soixante-cinq </v>
          </cell>
        </row>
        <row r="667">
          <cell r="B667">
            <v>666</v>
          </cell>
          <cell r="C667" t="str">
            <v>six cent soixante-six </v>
          </cell>
        </row>
        <row r="668">
          <cell r="B668">
            <v>667</v>
          </cell>
          <cell r="C668" t="str">
            <v>six cent soixante-sept </v>
          </cell>
        </row>
        <row r="669">
          <cell r="B669">
            <v>668</v>
          </cell>
          <cell r="C669" t="str">
            <v>six cent soixante-huit </v>
          </cell>
        </row>
        <row r="670">
          <cell r="B670">
            <v>669</v>
          </cell>
          <cell r="C670" t="str">
            <v>six cent soixante-neuf </v>
          </cell>
        </row>
        <row r="671">
          <cell r="B671">
            <v>670</v>
          </cell>
          <cell r="C671" t="str">
            <v>six cent soixante-dix </v>
          </cell>
        </row>
        <row r="672">
          <cell r="B672">
            <v>671</v>
          </cell>
          <cell r="C672" t="str">
            <v>six cent soixante et onze </v>
          </cell>
        </row>
        <row r="673">
          <cell r="B673">
            <v>672</v>
          </cell>
          <cell r="C673" t="str">
            <v>six cent soixante-douze </v>
          </cell>
        </row>
        <row r="674">
          <cell r="B674">
            <v>673</v>
          </cell>
          <cell r="C674" t="str">
            <v>six cent soixante-treize </v>
          </cell>
        </row>
        <row r="675">
          <cell r="B675">
            <v>674</v>
          </cell>
          <cell r="C675" t="str">
            <v>six cent soixante-quatorze </v>
          </cell>
        </row>
        <row r="676">
          <cell r="B676">
            <v>675</v>
          </cell>
          <cell r="C676" t="str">
            <v>six cent soixante-quinze </v>
          </cell>
        </row>
        <row r="677">
          <cell r="B677">
            <v>676</v>
          </cell>
          <cell r="C677" t="str">
            <v>six cent soixante-seize </v>
          </cell>
        </row>
        <row r="678">
          <cell r="B678">
            <v>677</v>
          </cell>
          <cell r="C678" t="str">
            <v>six cent soixante-dix-sept </v>
          </cell>
        </row>
        <row r="679">
          <cell r="B679">
            <v>678</v>
          </cell>
          <cell r="C679" t="str">
            <v>six cent soixante-dix-huit </v>
          </cell>
        </row>
        <row r="680">
          <cell r="B680">
            <v>679</v>
          </cell>
          <cell r="C680" t="str">
            <v>six cent soixante-dix-neuf </v>
          </cell>
        </row>
        <row r="681">
          <cell r="B681">
            <v>680</v>
          </cell>
          <cell r="C681" t="str">
            <v>six cent quatre-vingts </v>
          </cell>
        </row>
        <row r="682">
          <cell r="B682">
            <v>681</v>
          </cell>
          <cell r="C682" t="str">
            <v>six cent quatre-vingt-un </v>
          </cell>
        </row>
        <row r="683">
          <cell r="B683">
            <v>682</v>
          </cell>
          <cell r="C683" t="str">
            <v>six cent quatre-vingt-deux </v>
          </cell>
        </row>
        <row r="684">
          <cell r="B684">
            <v>683</v>
          </cell>
          <cell r="C684" t="str">
            <v>six cent quatre-vingt-trois </v>
          </cell>
        </row>
        <row r="685">
          <cell r="B685">
            <v>684</v>
          </cell>
          <cell r="C685" t="str">
            <v>six cent quatre-vingt-quatre </v>
          </cell>
        </row>
        <row r="686">
          <cell r="B686">
            <v>685</v>
          </cell>
          <cell r="C686" t="str">
            <v>six cent quatre-vingt-cinq </v>
          </cell>
        </row>
        <row r="687">
          <cell r="B687">
            <v>686</v>
          </cell>
          <cell r="C687" t="str">
            <v>six cent quatre-vingt-six </v>
          </cell>
        </row>
        <row r="688">
          <cell r="B688">
            <v>687</v>
          </cell>
          <cell r="C688" t="str">
            <v>six cent quatre-vingt-sept </v>
          </cell>
        </row>
        <row r="689">
          <cell r="B689">
            <v>688</v>
          </cell>
          <cell r="C689" t="str">
            <v>six cent quatre-vingt-huit </v>
          </cell>
        </row>
        <row r="690">
          <cell r="B690">
            <v>689</v>
          </cell>
          <cell r="C690" t="str">
            <v>six cent quatre-vingt-neuf </v>
          </cell>
        </row>
        <row r="691">
          <cell r="B691">
            <v>690</v>
          </cell>
          <cell r="C691" t="str">
            <v>six cent quatre-vingt-dix </v>
          </cell>
        </row>
        <row r="692">
          <cell r="B692">
            <v>691</v>
          </cell>
          <cell r="C692" t="str">
            <v>six cent quatre-vingt-onze </v>
          </cell>
        </row>
        <row r="693">
          <cell r="B693">
            <v>692</v>
          </cell>
          <cell r="C693" t="str">
            <v>six cent quatre-vingt-douze </v>
          </cell>
        </row>
        <row r="694">
          <cell r="B694">
            <v>693</v>
          </cell>
          <cell r="C694" t="str">
            <v>six cent quatre-vingt-treize </v>
          </cell>
        </row>
        <row r="695">
          <cell r="B695">
            <v>694</v>
          </cell>
          <cell r="C695" t="str">
            <v>six cent quatre-vingt-quatorze </v>
          </cell>
        </row>
        <row r="696">
          <cell r="B696">
            <v>695</v>
          </cell>
          <cell r="C696" t="str">
            <v>six cent quatre-vingt-quinze </v>
          </cell>
        </row>
        <row r="697">
          <cell r="B697">
            <v>696</v>
          </cell>
          <cell r="C697" t="str">
            <v>six cent quatre-vingt-seize </v>
          </cell>
        </row>
        <row r="698">
          <cell r="B698">
            <v>697</v>
          </cell>
          <cell r="C698" t="str">
            <v>six cent quatre-vingt-dix-sept </v>
          </cell>
        </row>
        <row r="699">
          <cell r="B699">
            <v>698</v>
          </cell>
          <cell r="C699" t="str">
            <v>six cent quatre-vingt-dix-huit </v>
          </cell>
        </row>
        <row r="700">
          <cell r="B700">
            <v>699</v>
          </cell>
          <cell r="C700" t="str">
            <v>six cent quatre-vingt-dix-neuf </v>
          </cell>
        </row>
        <row r="701">
          <cell r="B701">
            <v>700</v>
          </cell>
          <cell r="C701" t="str">
            <v>sept cents </v>
          </cell>
        </row>
        <row r="702">
          <cell r="B702">
            <v>701</v>
          </cell>
          <cell r="C702" t="str">
            <v>sept cent un </v>
          </cell>
        </row>
        <row r="703">
          <cell r="B703">
            <v>702</v>
          </cell>
          <cell r="C703" t="str">
            <v>sept cent deux </v>
          </cell>
        </row>
        <row r="704">
          <cell r="B704">
            <v>703</v>
          </cell>
          <cell r="C704" t="str">
            <v>sept cent trois </v>
          </cell>
        </row>
        <row r="705">
          <cell r="B705">
            <v>704</v>
          </cell>
          <cell r="C705" t="str">
            <v>sept cent quatre </v>
          </cell>
        </row>
        <row r="706">
          <cell r="B706">
            <v>705</v>
          </cell>
          <cell r="C706" t="str">
            <v>sept cent cinq </v>
          </cell>
        </row>
        <row r="707">
          <cell r="B707">
            <v>706</v>
          </cell>
          <cell r="C707" t="str">
            <v>sept cent six </v>
          </cell>
        </row>
        <row r="708">
          <cell r="B708">
            <v>707</v>
          </cell>
          <cell r="C708" t="str">
            <v>sept cent sept </v>
          </cell>
        </row>
        <row r="709">
          <cell r="B709">
            <v>708</v>
          </cell>
          <cell r="C709" t="str">
            <v>sept cent huit </v>
          </cell>
        </row>
        <row r="710">
          <cell r="B710">
            <v>709</v>
          </cell>
          <cell r="C710" t="str">
            <v>sept cent neuf </v>
          </cell>
        </row>
        <row r="711">
          <cell r="B711">
            <v>710</v>
          </cell>
          <cell r="C711" t="str">
            <v>sept cent dix </v>
          </cell>
        </row>
        <row r="712">
          <cell r="B712">
            <v>711</v>
          </cell>
          <cell r="C712" t="str">
            <v>sept cent onze </v>
          </cell>
        </row>
        <row r="713">
          <cell r="B713">
            <v>712</v>
          </cell>
          <cell r="C713" t="str">
            <v>sept cent douze </v>
          </cell>
        </row>
        <row r="714">
          <cell r="B714">
            <v>713</v>
          </cell>
          <cell r="C714" t="str">
            <v>sept cent treize </v>
          </cell>
        </row>
        <row r="715">
          <cell r="B715">
            <v>714</v>
          </cell>
          <cell r="C715" t="str">
            <v>sept cent quatorze </v>
          </cell>
        </row>
        <row r="716">
          <cell r="B716">
            <v>715</v>
          </cell>
          <cell r="C716" t="str">
            <v>sept cent quinze </v>
          </cell>
        </row>
        <row r="717">
          <cell r="B717">
            <v>716</v>
          </cell>
          <cell r="C717" t="str">
            <v>sept cent seize </v>
          </cell>
        </row>
        <row r="718">
          <cell r="B718">
            <v>717</v>
          </cell>
          <cell r="C718" t="str">
            <v>sept cent dix-sept </v>
          </cell>
        </row>
        <row r="719">
          <cell r="B719">
            <v>718</v>
          </cell>
          <cell r="C719" t="str">
            <v>sept cent dix-huit </v>
          </cell>
        </row>
        <row r="720">
          <cell r="B720">
            <v>719</v>
          </cell>
          <cell r="C720" t="str">
            <v>sept cent dix-neuf </v>
          </cell>
        </row>
        <row r="721">
          <cell r="B721">
            <v>720</v>
          </cell>
          <cell r="C721" t="str">
            <v>sept cent vingt </v>
          </cell>
        </row>
        <row r="722">
          <cell r="B722">
            <v>721</v>
          </cell>
          <cell r="C722" t="str">
            <v>sept cent vingt et un </v>
          </cell>
        </row>
        <row r="723">
          <cell r="B723">
            <v>722</v>
          </cell>
          <cell r="C723" t="str">
            <v>sept cent vingt-deux </v>
          </cell>
        </row>
        <row r="724">
          <cell r="B724">
            <v>723</v>
          </cell>
          <cell r="C724" t="str">
            <v>sept cent vingt-trois </v>
          </cell>
        </row>
        <row r="725">
          <cell r="B725">
            <v>724</v>
          </cell>
          <cell r="C725" t="str">
            <v>sept cent vingt-quatre </v>
          </cell>
        </row>
        <row r="726">
          <cell r="B726">
            <v>725</v>
          </cell>
          <cell r="C726" t="str">
            <v>sept cent vingt-cinq </v>
          </cell>
        </row>
        <row r="727">
          <cell r="B727">
            <v>726</v>
          </cell>
          <cell r="C727" t="str">
            <v>sept cent vingt-six </v>
          </cell>
        </row>
        <row r="728">
          <cell r="B728">
            <v>727</v>
          </cell>
          <cell r="C728" t="str">
            <v>sept cent vingt-sept </v>
          </cell>
        </row>
        <row r="729">
          <cell r="B729">
            <v>728</v>
          </cell>
          <cell r="C729" t="str">
            <v>sept cent vingt-huit </v>
          </cell>
        </row>
        <row r="730">
          <cell r="B730">
            <v>729</v>
          </cell>
          <cell r="C730" t="str">
            <v>sept cent vingt-neuf </v>
          </cell>
        </row>
        <row r="731">
          <cell r="B731">
            <v>730</v>
          </cell>
          <cell r="C731" t="str">
            <v>sept cent trente </v>
          </cell>
        </row>
        <row r="732">
          <cell r="B732">
            <v>731</v>
          </cell>
          <cell r="C732" t="str">
            <v>sept cent trente et un </v>
          </cell>
        </row>
        <row r="733">
          <cell r="B733">
            <v>732</v>
          </cell>
          <cell r="C733" t="str">
            <v>sept cent trente-deux </v>
          </cell>
        </row>
        <row r="734">
          <cell r="B734">
            <v>733</v>
          </cell>
          <cell r="C734" t="str">
            <v>sept cent trente-trois </v>
          </cell>
        </row>
        <row r="735">
          <cell r="B735">
            <v>734</v>
          </cell>
          <cell r="C735" t="str">
            <v>sept cent trente-quatre </v>
          </cell>
        </row>
        <row r="736">
          <cell r="B736">
            <v>735</v>
          </cell>
          <cell r="C736" t="str">
            <v>sept cent trente-cinq </v>
          </cell>
        </row>
        <row r="737">
          <cell r="B737">
            <v>736</v>
          </cell>
          <cell r="C737" t="str">
            <v>sept cent trente-six </v>
          </cell>
        </row>
        <row r="738">
          <cell r="B738">
            <v>737</v>
          </cell>
          <cell r="C738" t="str">
            <v>sept cent trente-sept </v>
          </cell>
        </row>
        <row r="739">
          <cell r="B739">
            <v>738</v>
          </cell>
          <cell r="C739" t="str">
            <v>sept cent trente-huit </v>
          </cell>
        </row>
        <row r="740">
          <cell r="B740">
            <v>739</v>
          </cell>
          <cell r="C740" t="str">
            <v>sept cent trente-neuf </v>
          </cell>
        </row>
        <row r="741">
          <cell r="B741">
            <v>740</v>
          </cell>
          <cell r="C741" t="str">
            <v>sept cent quarante </v>
          </cell>
        </row>
        <row r="742">
          <cell r="B742">
            <v>741</v>
          </cell>
          <cell r="C742" t="str">
            <v>sept cent quarante et un </v>
          </cell>
        </row>
        <row r="743">
          <cell r="B743">
            <v>742</v>
          </cell>
          <cell r="C743" t="str">
            <v>sept cent quarante-deux </v>
          </cell>
        </row>
        <row r="744">
          <cell r="B744">
            <v>743</v>
          </cell>
          <cell r="C744" t="str">
            <v>sept cent quarante-trois </v>
          </cell>
        </row>
        <row r="745">
          <cell r="B745">
            <v>744</v>
          </cell>
          <cell r="C745" t="str">
            <v>sept cent quarante-quatre </v>
          </cell>
        </row>
        <row r="746">
          <cell r="B746">
            <v>745</v>
          </cell>
          <cell r="C746" t="str">
            <v>sept cent quarante-cinq </v>
          </cell>
        </row>
        <row r="747">
          <cell r="B747">
            <v>746</v>
          </cell>
          <cell r="C747" t="str">
            <v>sept cent quarante-six </v>
          </cell>
        </row>
        <row r="748">
          <cell r="B748">
            <v>747</v>
          </cell>
          <cell r="C748" t="str">
            <v>sept cent quarante-sept </v>
          </cell>
        </row>
        <row r="749">
          <cell r="B749">
            <v>748</v>
          </cell>
          <cell r="C749" t="str">
            <v>sept cent quarante-huit </v>
          </cell>
        </row>
        <row r="750">
          <cell r="B750">
            <v>749</v>
          </cell>
          <cell r="C750" t="str">
            <v>sept cent quarante-neuf </v>
          </cell>
        </row>
        <row r="751">
          <cell r="B751">
            <v>750</v>
          </cell>
          <cell r="C751" t="str">
            <v>sept cent cinquante </v>
          </cell>
        </row>
        <row r="752">
          <cell r="B752">
            <v>751</v>
          </cell>
          <cell r="C752" t="str">
            <v>sept cent cinquante et un </v>
          </cell>
        </row>
        <row r="753">
          <cell r="B753">
            <v>752</v>
          </cell>
          <cell r="C753" t="str">
            <v>sept cent cinquante-deux </v>
          </cell>
        </row>
        <row r="754">
          <cell r="B754">
            <v>753</v>
          </cell>
          <cell r="C754" t="str">
            <v>sept cent cinquante-trois </v>
          </cell>
        </row>
        <row r="755">
          <cell r="B755">
            <v>754</v>
          </cell>
          <cell r="C755" t="str">
            <v>sept cent cinquante-quatre </v>
          </cell>
        </row>
        <row r="756">
          <cell r="B756">
            <v>755</v>
          </cell>
          <cell r="C756" t="str">
            <v>sept cent cinquante-cinq </v>
          </cell>
        </row>
        <row r="757">
          <cell r="B757">
            <v>756</v>
          </cell>
          <cell r="C757" t="str">
            <v>sept cent cinquante-six </v>
          </cell>
        </row>
        <row r="758">
          <cell r="B758">
            <v>757</v>
          </cell>
          <cell r="C758" t="str">
            <v>sept cent cinquante-sept </v>
          </cell>
        </row>
        <row r="759">
          <cell r="B759">
            <v>758</v>
          </cell>
          <cell r="C759" t="str">
            <v>sept cent cinquante-huit </v>
          </cell>
        </row>
        <row r="760">
          <cell r="B760">
            <v>759</v>
          </cell>
          <cell r="C760" t="str">
            <v>sept cent cinquante-neuf </v>
          </cell>
        </row>
        <row r="761">
          <cell r="B761">
            <v>760</v>
          </cell>
          <cell r="C761" t="str">
            <v>sept cent soixante </v>
          </cell>
        </row>
        <row r="762">
          <cell r="B762">
            <v>761</v>
          </cell>
          <cell r="C762" t="str">
            <v>sept cent soixante et un </v>
          </cell>
        </row>
        <row r="763">
          <cell r="B763">
            <v>762</v>
          </cell>
          <cell r="C763" t="str">
            <v>sept cent soixante-deux </v>
          </cell>
        </row>
        <row r="764">
          <cell r="B764">
            <v>763</v>
          </cell>
          <cell r="C764" t="str">
            <v>sept cent soixante-trois </v>
          </cell>
        </row>
        <row r="765">
          <cell r="B765">
            <v>764</v>
          </cell>
          <cell r="C765" t="str">
            <v>sept cent soixante-quatre </v>
          </cell>
        </row>
        <row r="766">
          <cell r="B766">
            <v>765</v>
          </cell>
          <cell r="C766" t="str">
            <v>sept cent soixante-cinq </v>
          </cell>
        </row>
        <row r="767">
          <cell r="B767">
            <v>766</v>
          </cell>
          <cell r="C767" t="str">
            <v>sept cent soixante-six </v>
          </cell>
        </row>
        <row r="768">
          <cell r="B768">
            <v>767</v>
          </cell>
          <cell r="C768" t="str">
            <v>sept cent soixante-sept </v>
          </cell>
        </row>
        <row r="769">
          <cell r="B769">
            <v>768</v>
          </cell>
          <cell r="C769" t="str">
            <v>sept cent soixante-huit </v>
          </cell>
        </row>
        <row r="770">
          <cell r="B770">
            <v>769</v>
          </cell>
          <cell r="C770" t="str">
            <v>sept cent soixante-neuf </v>
          </cell>
        </row>
        <row r="771">
          <cell r="B771">
            <v>770</v>
          </cell>
          <cell r="C771" t="str">
            <v>sept cent soixante-dix </v>
          </cell>
        </row>
        <row r="772">
          <cell r="B772">
            <v>771</v>
          </cell>
          <cell r="C772" t="str">
            <v>sept cent soixante et onze </v>
          </cell>
        </row>
        <row r="773">
          <cell r="B773">
            <v>772</v>
          </cell>
          <cell r="C773" t="str">
            <v>sept cent soixante-douze </v>
          </cell>
        </row>
        <row r="774">
          <cell r="B774">
            <v>773</v>
          </cell>
          <cell r="C774" t="str">
            <v>sept cent soixante-treize </v>
          </cell>
        </row>
        <row r="775">
          <cell r="B775">
            <v>774</v>
          </cell>
          <cell r="C775" t="str">
            <v>sept cent soixante-quatorze </v>
          </cell>
        </row>
        <row r="776">
          <cell r="B776">
            <v>775</v>
          </cell>
          <cell r="C776" t="str">
            <v>sept cent soixante-quinze </v>
          </cell>
        </row>
        <row r="777">
          <cell r="B777">
            <v>776</v>
          </cell>
          <cell r="C777" t="str">
            <v>sept cent soixante-seize </v>
          </cell>
        </row>
        <row r="778">
          <cell r="B778">
            <v>777</v>
          </cell>
          <cell r="C778" t="str">
            <v>sept cent soixante-dix-sept </v>
          </cell>
        </row>
        <row r="779">
          <cell r="B779">
            <v>778</v>
          </cell>
          <cell r="C779" t="str">
            <v>sept cent soixante-dix-huit </v>
          </cell>
        </row>
        <row r="780">
          <cell r="B780">
            <v>779</v>
          </cell>
          <cell r="C780" t="str">
            <v>sept cent soixante-dix-neuf </v>
          </cell>
        </row>
        <row r="781">
          <cell r="B781">
            <v>780</v>
          </cell>
          <cell r="C781" t="str">
            <v>sept cent quatre-vingts </v>
          </cell>
        </row>
        <row r="782">
          <cell r="B782">
            <v>781</v>
          </cell>
          <cell r="C782" t="str">
            <v>sept cent quatre-vingt-un </v>
          </cell>
        </row>
        <row r="783">
          <cell r="B783">
            <v>782</v>
          </cell>
          <cell r="C783" t="str">
            <v>sept cent quatre-vingt-deux </v>
          </cell>
        </row>
        <row r="784">
          <cell r="B784">
            <v>783</v>
          </cell>
          <cell r="C784" t="str">
            <v>sept cent quatre-vingt-trois </v>
          </cell>
        </row>
        <row r="785">
          <cell r="B785">
            <v>784</v>
          </cell>
          <cell r="C785" t="str">
            <v>sept cent quatre-vingt-quatre </v>
          </cell>
        </row>
        <row r="786">
          <cell r="B786">
            <v>785</v>
          </cell>
          <cell r="C786" t="str">
            <v>sept cent quatre-vingt-cinq </v>
          </cell>
        </row>
        <row r="787">
          <cell r="B787">
            <v>786</v>
          </cell>
          <cell r="C787" t="str">
            <v>sept cent quatre-vingt-six </v>
          </cell>
        </row>
        <row r="788">
          <cell r="B788">
            <v>787</v>
          </cell>
          <cell r="C788" t="str">
            <v>sept cent quatre-vingt-sept </v>
          </cell>
        </row>
        <row r="789">
          <cell r="B789">
            <v>788</v>
          </cell>
          <cell r="C789" t="str">
            <v>sept cent quatre-vingt-huit </v>
          </cell>
        </row>
        <row r="790">
          <cell r="B790">
            <v>789</v>
          </cell>
          <cell r="C790" t="str">
            <v>sept cent quatre-vingt-neuf </v>
          </cell>
        </row>
        <row r="791">
          <cell r="B791">
            <v>790</v>
          </cell>
          <cell r="C791" t="str">
            <v>sept cent quatre-vingt-dix </v>
          </cell>
        </row>
        <row r="792">
          <cell r="B792">
            <v>791</v>
          </cell>
          <cell r="C792" t="str">
            <v>sept cent quatre-vingt-onze </v>
          </cell>
        </row>
        <row r="793">
          <cell r="B793">
            <v>792</v>
          </cell>
          <cell r="C793" t="str">
            <v>sept cent quatre-vingt-douze </v>
          </cell>
        </row>
        <row r="794">
          <cell r="B794">
            <v>793</v>
          </cell>
          <cell r="C794" t="str">
            <v>sept cent quatre-vingt-treize </v>
          </cell>
        </row>
        <row r="795">
          <cell r="B795">
            <v>794</v>
          </cell>
          <cell r="C795" t="str">
            <v>sept cent quatre-vingt-quatorze </v>
          </cell>
        </row>
        <row r="796">
          <cell r="B796">
            <v>795</v>
          </cell>
          <cell r="C796" t="str">
            <v>sept cent quatre-vingt-quinze </v>
          </cell>
        </row>
        <row r="797">
          <cell r="B797">
            <v>796</v>
          </cell>
          <cell r="C797" t="str">
            <v>sept cent quatre-vingt-seize </v>
          </cell>
        </row>
        <row r="798">
          <cell r="B798">
            <v>797</v>
          </cell>
          <cell r="C798" t="str">
            <v>sept cent quatre-vingt-dix-sept </v>
          </cell>
        </row>
        <row r="799">
          <cell r="B799">
            <v>798</v>
          </cell>
          <cell r="C799" t="str">
            <v>sept cent quatre-vingt-dix-huit </v>
          </cell>
        </row>
        <row r="800">
          <cell r="B800">
            <v>799</v>
          </cell>
          <cell r="C800" t="str">
            <v>sept cent quatre-vingt-dix-neuf </v>
          </cell>
        </row>
        <row r="801">
          <cell r="B801">
            <v>800</v>
          </cell>
          <cell r="C801" t="str">
            <v>huit cents </v>
          </cell>
        </row>
        <row r="802">
          <cell r="B802">
            <v>801</v>
          </cell>
          <cell r="C802" t="str">
            <v>huit cent un </v>
          </cell>
        </row>
        <row r="803">
          <cell r="B803">
            <v>802</v>
          </cell>
          <cell r="C803" t="str">
            <v>huit cent deux </v>
          </cell>
        </row>
        <row r="804">
          <cell r="B804">
            <v>803</v>
          </cell>
          <cell r="C804" t="str">
            <v>huit cent trois </v>
          </cell>
        </row>
        <row r="805">
          <cell r="B805">
            <v>804</v>
          </cell>
          <cell r="C805" t="str">
            <v>huit cent quatre </v>
          </cell>
        </row>
        <row r="806">
          <cell r="B806">
            <v>805</v>
          </cell>
          <cell r="C806" t="str">
            <v>huit cent cinq </v>
          </cell>
        </row>
        <row r="807">
          <cell r="B807">
            <v>806</v>
          </cell>
          <cell r="C807" t="str">
            <v>huit cent six </v>
          </cell>
        </row>
        <row r="808">
          <cell r="B808">
            <v>807</v>
          </cell>
          <cell r="C808" t="str">
            <v>huit cent sept </v>
          </cell>
        </row>
        <row r="809">
          <cell r="B809">
            <v>808</v>
          </cell>
          <cell r="C809" t="str">
            <v>huit cent huit </v>
          </cell>
        </row>
        <row r="810">
          <cell r="B810">
            <v>809</v>
          </cell>
          <cell r="C810" t="str">
            <v>huit cent neuf </v>
          </cell>
        </row>
        <row r="811">
          <cell r="B811">
            <v>810</v>
          </cell>
          <cell r="C811" t="str">
            <v>huit cent dix </v>
          </cell>
        </row>
        <row r="812">
          <cell r="B812">
            <v>811</v>
          </cell>
          <cell r="C812" t="str">
            <v>huit cent onze </v>
          </cell>
        </row>
        <row r="813">
          <cell r="B813">
            <v>812</v>
          </cell>
          <cell r="C813" t="str">
            <v>huit cent douze </v>
          </cell>
        </row>
        <row r="814">
          <cell r="B814">
            <v>813</v>
          </cell>
          <cell r="C814" t="str">
            <v>huit cent treize </v>
          </cell>
        </row>
        <row r="815">
          <cell r="B815">
            <v>814</v>
          </cell>
          <cell r="C815" t="str">
            <v>huit cent quatorze </v>
          </cell>
        </row>
        <row r="816">
          <cell r="B816">
            <v>815</v>
          </cell>
          <cell r="C816" t="str">
            <v>huit cent quinze </v>
          </cell>
        </row>
        <row r="817">
          <cell r="B817">
            <v>816</v>
          </cell>
          <cell r="C817" t="str">
            <v>huit cent seize </v>
          </cell>
        </row>
        <row r="818">
          <cell r="B818">
            <v>817</v>
          </cell>
          <cell r="C818" t="str">
            <v>huit cent dix-sept </v>
          </cell>
        </row>
        <row r="819">
          <cell r="B819">
            <v>818</v>
          </cell>
          <cell r="C819" t="str">
            <v>huit cent dix-huit </v>
          </cell>
        </row>
        <row r="820">
          <cell r="B820">
            <v>819</v>
          </cell>
          <cell r="C820" t="str">
            <v>huit cent dix-neuf </v>
          </cell>
        </row>
        <row r="821">
          <cell r="B821">
            <v>820</v>
          </cell>
          <cell r="C821" t="str">
            <v>huit cent vingt </v>
          </cell>
        </row>
        <row r="822">
          <cell r="B822">
            <v>821</v>
          </cell>
          <cell r="C822" t="str">
            <v>huit cent vingt et un </v>
          </cell>
        </row>
        <row r="823">
          <cell r="B823">
            <v>822</v>
          </cell>
          <cell r="C823" t="str">
            <v>huit cent vingt-deux </v>
          </cell>
        </row>
        <row r="824">
          <cell r="B824">
            <v>823</v>
          </cell>
          <cell r="C824" t="str">
            <v>huit cent vingt-trois </v>
          </cell>
        </row>
        <row r="825">
          <cell r="B825">
            <v>824</v>
          </cell>
          <cell r="C825" t="str">
            <v>huit cent vingt-quatre </v>
          </cell>
        </row>
        <row r="826">
          <cell r="B826">
            <v>825</v>
          </cell>
          <cell r="C826" t="str">
            <v>huit cent vingt-cinq </v>
          </cell>
        </row>
        <row r="827">
          <cell r="B827">
            <v>826</v>
          </cell>
          <cell r="C827" t="str">
            <v>huit cent vingt-six </v>
          </cell>
        </row>
        <row r="828">
          <cell r="B828">
            <v>827</v>
          </cell>
          <cell r="C828" t="str">
            <v>huit cent vingt-sept </v>
          </cell>
        </row>
        <row r="829">
          <cell r="B829">
            <v>828</v>
          </cell>
          <cell r="C829" t="str">
            <v>huit cent vingt-huit </v>
          </cell>
        </row>
        <row r="830">
          <cell r="B830">
            <v>829</v>
          </cell>
          <cell r="C830" t="str">
            <v>huit cent vingt-neuf </v>
          </cell>
        </row>
        <row r="831">
          <cell r="B831">
            <v>830</v>
          </cell>
          <cell r="C831" t="str">
            <v>huit cent trente </v>
          </cell>
        </row>
        <row r="832">
          <cell r="B832">
            <v>831</v>
          </cell>
          <cell r="C832" t="str">
            <v>huit cent trente et un </v>
          </cell>
        </row>
        <row r="833">
          <cell r="B833">
            <v>832</v>
          </cell>
          <cell r="C833" t="str">
            <v>huit cent trente-deux </v>
          </cell>
        </row>
        <row r="834">
          <cell r="B834">
            <v>833</v>
          </cell>
          <cell r="C834" t="str">
            <v>huit cent trente-trois </v>
          </cell>
        </row>
        <row r="835">
          <cell r="B835">
            <v>834</v>
          </cell>
          <cell r="C835" t="str">
            <v>huit cent trente-quatre </v>
          </cell>
        </row>
        <row r="836">
          <cell r="B836">
            <v>835</v>
          </cell>
          <cell r="C836" t="str">
            <v>huit cent trente-cinq </v>
          </cell>
        </row>
        <row r="837">
          <cell r="B837">
            <v>836</v>
          </cell>
          <cell r="C837" t="str">
            <v>huit cent trente-six </v>
          </cell>
        </row>
        <row r="838">
          <cell r="B838">
            <v>837</v>
          </cell>
          <cell r="C838" t="str">
            <v>huit cent trente-sept </v>
          </cell>
        </row>
        <row r="839">
          <cell r="B839">
            <v>838</v>
          </cell>
          <cell r="C839" t="str">
            <v>huit cent trente-huit </v>
          </cell>
        </row>
        <row r="840">
          <cell r="B840">
            <v>839</v>
          </cell>
          <cell r="C840" t="str">
            <v>huit cent trente-neuf </v>
          </cell>
        </row>
        <row r="841">
          <cell r="B841">
            <v>840</v>
          </cell>
          <cell r="C841" t="str">
            <v>huit cent quarante </v>
          </cell>
        </row>
        <row r="842">
          <cell r="B842">
            <v>841</v>
          </cell>
          <cell r="C842" t="str">
            <v>huit cent quarante et un </v>
          </cell>
        </row>
        <row r="843">
          <cell r="B843">
            <v>842</v>
          </cell>
          <cell r="C843" t="str">
            <v>huit cent quarante-deux </v>
          </cell>
        </row>
        <row r="844">
          <cell r="B844">
            <v>843</v>
          </cell>
          <cell r="C844" t="str">
            <v>huit cent quarante-trois </v>
          </cell>
        </row>
        <row r="845">
          <cell r="B845">
            <v>844</v>
          </cell>
          <cell r="C845" t="str">
            <v>huit cent quarante-quatre </v>
          </cell>
        </row>
        <row r="846">
          <cell r="B846">
            <v>845</v>
          </cell>
          <cell r="C846" t="str">
            <v>huit cent quarante-cinq </v>
          </cell>
        </row>
        <row r="847">
          <cell r="B847">
            <v>846</v>
          </cell>
          <cell r="C847" t="str">
            <v>huit cent quarante-six </v>
          </cell>
        </row>
        <row r="848">
          <cell r="B848">
            <v>847</v>
          </cell>
          <cell r="C848" t="str">
            <v>huit cent quarante-sept </v>
          </cell>
        </row>
        <row r="849">
          <cell r="B849">
            <v>848</v>
          </cell>
          <cell r="C849" t="str">
            <v>huit cent quarante-huit </v>
          </cell>
        </row>
        <row r="850">
          <cell r="B850">
            <v>849</v>
          </cell>
          <cell r="C850" t="str">
            <v>huit cent quarante-neuf </v>
          </cell>
        </row>
        <row r="851">
          <cell r="B851">
            <v>850</v>
          </cell>
          <cell r="C851" t="str">
            <v>huit cent cinquante </v>
          </cell>
        </row>
        <row r="852">
          <cell r="B852">
            <v>851</v>
          </cell>
          <cell r="C852" t="str">
            <v>huit cent cinquante et un </v>
          </cell>
        </row>
        <row r="853">
          <cell r="B853">
            <v>852</v>
          </cell>
          <cell r="C853" t="str">
            <v>huit cent cinquante-deux </v>
          </cell>
        </row>
        <row r="854">
          <cell r="B854">
            <v>853</v>
          </cell>
          <cell r="C854" t="str">
            <v>huit cent cinquante-trois </v>
          </cell>
        </row>
        <row r="855">
          <cell r="B855">
            <v>854</v>
          </cell>
          <cell r="C855" t="str">
            <v>huit cent cinquante-quatre </v>
          </cell>
        </row>
        <row r="856">
          <cell r="B856">
            <v>855</v>
          </cell>
          <cell r="C856" t="str">
            <v>huit cent cinquante-cinq </v>
          </cell>
        </row>
        <row r="857">
          <cell r="B857">
            <v>856</v>
          </cell>
          <cell r="C857" t="str">
            <v>huit cent cinquante-six </v>
          </cell>
        </row>
        <row r="858">
          <cell r="B858">
            <v>857</v>
          </cell>
          <cell r="C858" t="str">
            <v>huit cent cinquante-sept </v>
          </cell>
        </row>
        <row r="859">
          <cell r="B859">
            <v>858</v>
          </cell>
          <cell r="C859" t="str">
            <v>huit cent cinquante-huit </v>
          </cell>
        </row>
        <row r="860">
          <cell r="B860">
            <v>859</v>
          </cell>
          <cell r="C860" t="str">
            <v>huit cent cinquante-neuf </v>
          </cell>
        </row>
        <row r="861">
          <cell r="B861">
            <v>860</v>
          </cell>
          <cell r="C861" t="str">
            <v>huit cent soixante </v>
          </cell>
        </row>
        <row r="862">
          <cell r="B862">
            <v>861</v>
          </cell>
          <cell r="C862" t="str">
            <v>huit cent soixante et un </v>
          </cell>
        </row>
        <row r="863">
          <cell r="B863">
            <v>862</v>
          </cell>
          <cell r="C863" t="str">
            <v>huit cent soixante-deux </v>
          </cell>
        </row>
        <row r="864">
          <cell r="B864">
            <v>863</v>
          </cell>
          <cell r="C864" t="str">
            <v>huit cent soixante-trois </v>
          </cell>
        </row>
        <row r="865">
          <cell r="B865">
            <v>864</v>
          </cell>
          <cell r="C865" t="str">
            <v>huit cent soixante-quatre </v>
          </cell>
        </row>
        <row r="866">
          <cell r="B866">
            <v>865</v>
          </cell>
          <cell r="C866" t="str">
            <v>huit cent soixante-cinq </v>
          </cell>
        </row>
        <row r="867">
          <cell r="B867">
            <v>866</v>
          </cell>
          <cell r="C867" t="str">
            <v>huit cent soixante-six </v>
          </cell>
        </row>
        <row r="868">
          <cell r="B868">
            <v>867</v>
          </cell>
          <cell r="C868" t="str">
            <v>huit cent soixante-sept </v>
          </cell>
        </row>
        <row r="869">
          <cell r="B869">
            <v>868</v>
          </cell>
          <cell r="C869" t="str">
            <v>huit cent soixante-huit </v>
          </cell>
        </row>
        <row r="870">
          <cell r="B870">
            <v>869</v>
          </cell>
          <cell r="C870" t="str">
            <v>huit cent soixante-neuf </v>
          </cell>
        </row>
        <row r="871">
          <cell r="B871">
            <v>870</v>
          </cell>
          <cell r="C871" t="str">
            <v>huit cent soixante-dix </v>
          </cell>
        </row>
        <row r="872">
          <cell r="B872">
            <v>871</v>
          </cell>
          <cell r="C872" t="str">
            <v>huit cent soixante et onze </v>
          </cell>
        </row>
        <row r="873">
          <cell r="B873">
            <v>872</v>
          </cell>
          <cell r="C873" t="str">
            <v>huit cent soixante-douze </v>
          </cell>
        </row>
        <row r="874">
          <cell r="B874">
            <v>873</v>
          </cell>
          <cell r="C874" t="str">
            <v>huit cent soixante-treize </v>
          </cell>
        </row>
        <row r="875">
          <cell r="B875">
            <v>874</v>
          </cell>
          <cell r="C875" t="str">
            <v>huit cent soixante-quatorze </v>
          </cell>
        </row>
        <row r="876">
          <cell r="B876">
            <v>875</v>
          </cell>
          <cell r="C876" t="str">
            <v>huit cent soixante-quinze </v>
          </cell>
        </row>
        <row r="877">
          <cell r="B877">
            <v>876</v>
          </cell>
          <cell r="C877" t="str">
            <v>huit cent soixante-seize </v>
          </cell>
        </row>
        <row r="878">
          <cell r="B878">
            <v>877</v>
          </cell>
          <cell r="C878" t="str">
            <v>huit cent soixante-dix-sept </v>
          </cell>
        </row>
        <row r="879">
          <cell r="B879">
            <v>878</v>
          </cell>
          <cell r="C879" t="str">
            <v>huit cent soixante-dix-huit </v>
          </cell>
        </row>
        <row r="880">
          <cell r="B880">
            <v>879</v>
          </cell>
          <cell r="C880" t="str">
            <v>huit cent soixante-dix-neuf </v>
          </cell>
        </row>
        <row r="881">
          <cell r="B881">
            <v>880</v>
          </cell>
          <cell r="C881" t="str">
            <v>huit cent quatre-vingts </v>
          </cell>
        </row>
        <row r="882">
          <cell r="B882">
            <v>881</v>
          </cell>
          <cell r="C882" t="str">
            <v>huit cent quatre-vingt-un </v>
          </cell>
        </row>
        <row r="883">
          <cell r="B883">
            <v>882</v>
          </cell>
          <cell r="C883" t="str">
            <v>huit cent quatre-vingt-deux </v>
          </cell>
        </row>
        <row r="884">
          <cell r="B884">
            <v>883</v>
          </cell>
          <cell r="C884" t="str">
            <v>huit cent quatre-vingt-trois </v>
          </cell>
        </row>
        <row r="885">
          <cell r="B885">
            <v>884</v>
          </cell>
          <cell r="C885" t="str">
            <v>huit cent quatre-vingt-quatre </v>
          </cell>
        </row>
        <row r="886">
          <cell r="B886">
            <v>885</v>
          </cell>
          <cell r="C886" t="str">
            <v>huit cent quatre-vingt-cinq </v>
          </cell>
        </row>
        <row r="887">
          <cell r="B887">
            <v>886</v>
          </cell>
          <cell r="C887" t="str">
            <v>huit cent quatre-vingt-six </v>
          </cell>
        </row>
        <row r="888">
          <cell r="B888">
            <v>887</v>
          </cell>
          <cell r="C888" t="str">
            <v>huit cent quatre-vingt-sept </v>
          </cell>
        </row>
        <row r="889">
          <cell r="B889">
            <v>888</v>
          </cell>
          <cell r="C889" t="str">
            <v>huit cent quatre-vingt-huit </v>
          </cell>
        </row>
        <row r="890">
          <cell r="B890">
            <v>889</v>
          </cell>
          <cell r="C890" t="str">
            <v>huit cent quatre-vingt-neuf </v>
          </cell>
        </row>
        <row r="891">
          <cell r="B891">
            <v>890</v>
          </cell>
          <cell r="C891" t="str">
            <v>huit cent quatre-vingt-dix </v>
          </cell>
        </row>
        <row r="892">
          <cell r="B892">
            <v>891</v>
          </cell>
          <cell r="C892" t="str">
            <v>huit cent quatre-vingt-onze </v>
          </cell>
        </row>
        <row r="893">
          <cell r="B893">
            <v>892</v>
          </cell>
          <cell r="C893" t="str">
            <v>huit cent quatre-vingt-douze </v>
          </cell>
        </row>
        <row r="894">
          <cell r="B894">
            <v>893</v>
          </cell>
          <cell r="C894" t="str">
            <v>huit cent quatre-vingt-treize </v>
          </cell>
        </row>
        <row r="895">
          <cell r="B895">
            <v>894</v>
          </cell>
          <cell r="C895" t="str">
            <v>huit cent quatre-vingt-quatorze </v>
          </cell>
        </row>
        <row r="896">
          <cell r="B896">
            <v>895</v>
          </cell>
          <cell r="C896" t="str">
            <v>huit cent quatre-vingt-quinze </v>
          </cell>
        </row>
        <row r="897">
          <cell r="B897">
            <v>896</v>
          </cell>
          <cell r="C897" t="str">
            <v>huit cent quatre-vingt-seize </v>
          </cell>
        </row>
        <row r="898">
          <cell r="B898">
            <v>897</v>
          </cell>
          <cell r="C898" t="str">
            <v>huit cent quatre-vingt-dix-sept </v>
          </cell>
        </row>
        <row r="899">
          <cell r="B899">
            <v>898</v>
          </cell>
          <cell r="C899" t="str">
            <v>huit cent quatre-vingt-dix-huit </v>
          </cell>
        </row>
        <row r="900">
          <cell r="B900">
            <v>899</v>
          </cell>
          <cell r="C900" t="str">
            <v>huit cent quatre-vingt-dix-neuf </v>
          </cell>
        </row>
        <row r="901">
          <cell r="B901">
            <v>900</v>
          </cell>
          <cell r="C901" t="str">
            <v>neuf cents </v>
          </cell>
        </row>
        <row r="902">
          <cell r="B902">
            <v>901</v>
          </cell>
          <cell r="C902" t="str">
            <v>neuf cent un </v>
          </cell>
        </row>
        <row r="903">
          <cell r="B903">
            <v>902</v>
          </cell>
          <cell r="C903" t="str">
            <v>neuf cent deux </v>
          </cell>
        </row>
        <row r="904">
          <cell r="B904">
            <v>903</v>
          </cell>
          <cell r="C904" t="str">
            <v>neuf cent trois </v>
          </cell>
        </row>
        <row r="905">
          <cell r="B905">
            <v>904</v>
          </cell>
          <cell r="C905" t="str">
            <v>neuf cent quatre </v>
          </cell>
        </row>
        <row r="906">
          <cell r="B906">
            <v>905</v>
          </cell>
          <cell r="C906" t="str">
            <v>neuf cent cinq </v>
          </cell>
        </row>
        <row r="907">
          <cell r="B907">
            <v>906</v>
          </cell>
          <cell r="C907" t="str">
            <v>neuf cent six </v>
          </cell>
        </row>
        <row r="908">
          <cell r="B908">
            <v>907</v>
          </cell>
          <cell r="C908" t="str">
            <v>neuf cent sept </v>
          </cell>
        </row>
        <row r="909">
          <cell r="B909">
            <v>908</v>
          </cell>
          <cell r="C909" t="str">
            <v>neuf cent huit </v>
          </cell>
        </row>
        <row r="910">
          <cell r="B910">
            <v>909</v>
          </cell>
          <cell r="C910" t="str">
            <v>neuf cent neuf </v>
          </cell>
        </row>
        <row r="911">
          <cell r="B911">
            <v>910</v>
          </cell>
          <cell r="C911" t="str">
            <v>neuf cent dix </v>
          </cell>
        </row>
        <row r="912">
          <cell r="B912">
            <v>911</v>
          </cell>
          <cell r="C912" t="str">
            <v>neuf cent onze </v>
          </cell>
        </row>
        <row r="913">
          <cell r="B913">
            <v>912</v>
          </cell>
          <cell r="C913" t="str">
            <v>neuf cent douze </v>
          </cell>
        </row>
        <row r="914">
          <cell r="B914">
            <v>913</v>
          </cell>
          <cell r="C914" t="str">
            <v>neuf cent treize </v>
          </cell>
        </row>
        <row r="915">
          <cell r="B915">
            <v>914</v>
          </cell>
          <cell r="C915" t="str">
            <v>neuf cent quatorze </v>
          </cell>
        </row>
        <row r="916">
          <cell r="B916">
            <v>915</v>
          </cell>
          <cell r="C916" t="str">
            <v>neuf cent quinze </v>
          </cell>
        </row>
        <row r="917">
          <cell r="B917">
            <v>916</v>
          </cell>
          <cell r="C917" t="str">
            <v>neuf cent seize </v>
          </cell>
        </row>
        <row r="918">
          <cell r="B918">
            <v>917</v>
          </cell>
          <cell r="C918" t="str">
            <v>neuf cent dix-sept </v>
          </cell>
        </row>
        <row r="919">
          <cell r="B919">
            <v>918</v>
          </cell>
          <cell r="C919" t="str">
            <v>neuf cent dix-huit </v>
          </cell>
        </row>
        <row r="920">
          <cell r="B920">
            <v>919</v>
          </cell>
          <cell r="C920" t="str">
            <v>neuf cent dix-neuf </v>
          </cell>
        </row>
        <row r="921">
          <cell r="B921">
            <v>920</v>
          </cell>
          <cell r="C921" t="str">
            <v>neuf cent vingt </v>
          </cell>
        </row>
        <row r="922">
          <cell r="B922">
            <v>921</v>
          </cell>
          <cell r="C922" t="str">
            <v>neuf cent vingt et un </v>
          </cell>
        </row>
        <row r="923">
          <cell r="B923">
            <v>922</v>
          </cell>
          <cell r="C923" t="str">
            <v>neuf cent vingt-deux </v>
          </cell>
        </row>
        <row r="924">
          <cell r="B924">
            <v>923</v>
          </cell>
          <cell r="C924" t="str">
            <v>neuf cent vingt-trois </v>
          </cell>
        </row>
        <row r="925">
          <cell r="B925">
            <v>924</v>
          </cell>
          <cell r="C925" t="str">
            <v>neuf cent vingt-quatre </v>
          </cell>
        </row>
        <row r="926">
          <cell r="B926">
            <v>925</v>
          </cell>
          <cell r="C926" t="str">
            <v>neuf cent vingt-cinq </v>
          </cell>
        </row>
        <row r="927">
          <cell r="B927">
            <v>926</v>
          </cell>
          <cell r="C927" t="str">
            <v>neuf cent vingt-six </v>
          </cell>
        </row>
        <row r="928">
          <cell r="B928">
            <v>927</v>
          </cell>
          <cell r="C928" t="str">
            <v>neuf cent vingt-sept </v>
          </cell>
        </row>
        <row r="929">
          <cell r="B929">
            <v>928</v>
          </cell>
          <cell r="C929" t="str">
            <v>neuf cent vingt-huit </v>
          </cell>
        </row>
        <row r="930">
          <cell r="B930">
            <v>929</v>
          </cell>
          <cell r="C930" t="str">
            <v>neuf cent vingt-neuf </v>
          </cell>
        </row>
        <row r="931">
          <cell r="B931">
            <v>930</v>
          </cell>
          <cell r="C931" t="str">
            <v>neuf cent trente </v>
          </cell>
        </row>
        <row r="932">
          <cell r="B932">
            <v>931</v>
          </cell>
          <cell r="C932" t="str">
            <v>neuf cent trente et un </v>
          </cell>
        </row>
        <row r="933">
          <cell r="B933">
            <v>932</v>
          </cell>
          <cell r="C933" t="str">
            <v>neuf cent trente-deux </v>
          </cell>
        </row>
        <row r="934">
          <cell r="B934">
            <v>933</v>
          </cell>
          <cell r="C934" t="str">
            <v>neuf cent trente-trois </v>
          </cell>
        </row>
        <row r="935">
          <cell r="B935">
            <v>934</v>
          </cell>
          <cell r="C935" t="str">
            <v>neuf cent trente-quatre </v>
          </cell>
        </row>
        <row r="936">
          <cell r="B936">
            <v>935</v>
          </cell>
          <cell r="C936" t="str">
            <v>neuf cent trente-cinq </v>
          </cell>
        </row>
        <row r="937">
          <cell r="B937">
            <v>936</v>
          </cell>
          <cell r="C937" t="str">
            <v>neuf cent trente-six </v>
          </cell>
        </row>
        <row r="938">
          <cell r="B938">
            <v>937</v>
          </cell>
          <cell r="C938" t="str">
            <v>neuf cent trente-sept </v>
          </cell>
        </row>
        <row r="939">
          <cell r="B939">
            <v>938</v>
          </cell>
          <cell r="C939" t="str">
            <v>neuf cent trente-huit </v>
          </cell>
        </row>
        <row r="940">
          <cell r="B940">
            <v>939</v>
          </cell>
          <cell r="C940" t="str">
            <v>neuf cent trente-neuf </v>
          </cell>
        </row>
        <row r="941">
          <cell r="B941">
            <v>940</v>
          </cell>
          <cell r="C941" t="str">
            <v>neuf cent quarante </v>
          </cell>
        </row>
        <row r="942">
          <cell r="B942">
            <v>941</v>
          </cell>
          <cell r="C942" t="str">
            <v>neuf cent quarante et un </v>
          </cell>
        </row>
        <row r="943">
          <cell r="B943">
            <v>942</v>
          </cell>
          <cell r="C943" t="str">
            <v>neuf cent quarante-deux </v>
          </cell>
        </row>
        <row r="944">
          <cell r="B944">
            <v>943</v>
          </cell>
          <cell r="C944" t="str">
            <v>neuf cent quarante-trois </v>
          </cell>
        </row>
        <row r="945">
          <cell r="B945">
            <v>944</v>
          </cell>
          <cell r="C945" t="str">
            <v>neuf cent quarante-quatre </v>
          </cell>
        </row>
        <row r="946">
          <cell r="B946">
            <v>945</v>
          </cell>
          <cell r="C946" t="str">
            <v>neuf cent quarante-cinq </v>
          </cell>
        </row>
        <row r="947">
          <cell r="B947">
            <v>946</v>
          </cell>
          <cell r="C947" t="str">
            <v>neuf cent quarante-six </v>
          </cell>
        </row>
        <row r="948">
          <cell r="B948">
            <v>947</v>
          </cell>
          <cell r="C948" t="str">
            <v>neuf cent quarante-sept </v>
          </cell>
        </row>
        <row r="949">
          <cell r="B949">
            <v>948</v>
          </cell>
          <cell r="C949" t="str">
            <v>neuf cent quarante-huit </v>
          </cell>
        </row>
        <row r="950">
          <cell r="B950">
            <v>949</v>
          </cell>
          <cell r="C950" t="str">
            <v>neuf cent quarante-neuf </v>
          </cell>
        </row>
        <row r="951">
          <cell r="B951">
            <v>950</v>
          </cell>
          <cell r="C951" t="str">
            <v>neuf cent cinquante </v>
          </cell>
        </row>
        <row r="952">
          <cell r="B952">
            <v>951</v>
          </cell>
          <cell r="C952" t="str">
            <v>neuf cent cinquante et un </v>
          </cell>
        </row>
        <row r="953">
          <cell r="B953">
            <v>952</v>
          </cell>
          <cell r="C953" t="str">
            <v>neuf cent cinquante-deux </v>
          </cell>
        </row>
        <row r="954">
          <cell r="B954">
            <v>953</v>
          </cell>
          <cell r="C954" t="str">
            <v>neuf cent cinquante-trois </v>
          </cell>
        </row>
        <row r="955">
          <cell r="B955">
            <v>954</v>
          </cell>
          <cell r="C955" t="str">
            <v>neuf cent cinquante-quatre </v>
          </cell>
        </row>
        <row r="956">
          <cell r="B956">
            <v>955</v>
          </cell>
          <cell r="C956" t="str">
            <v>neuf cent cinquante-cinq </v>
          </cell>
        </row>
        <row r="957">
          <cell r="B957">
            <v>956</v>
          </cell>
          <cell r="C957" t="str">
            <v>neuf cent cinquante-six </v>
          </cell>
        </row>
        <row r="958">
          <cell r="B958">
            <v>957</v>
          </cell>
          <cell r="C958" t="str">
            <v>neuf cent cinquante-sept </v>
          </cell>
        </row>
        <row r="959">
          <cell r="B959">
            <v>958</v>
          </cell>
          <cell r="C959" t="str">
            <v>neuf cent cinquante-huit </v>
          </cell>
        </row>
        <row r="960">
          <cell r="B960">
            <v>959</v>
          </cell>
          <cell r="C960" t="str">
            <v>neuf cent cinquante-neuf </v>
          </cell>
        </row>
        <row r="961">
          <cell r="B961">
            <v>960</v>
          </cell>
          <cell r="C961" t="str">
            <v>neuf cent soixante </v>
          </cell>
        </row>
        <row r="962">
          <cell r="B962">
            <v>961</v>
          </cell>
          <cell r="C962" t="str">
            <v>neuf cent soixante et un </v>
          </cell>
        </row>
        <row r="963">
          <cell r="B963">
            <v>962</v>
          </cell>
          <cell r="C963" t="str">
            <v>neuf cent soixante-deux </v>
          </cell>
        </row>
        <row r="964">
          <cell r="B964">
            <v>963</v>
          </cell>
          <cell r="C964" t="str">
            <v>neuf cent soixante-trois </v>
          </cell>
        </row>
        <row r="965">
          <cell r="B965">
            <v>964</v>
          </cell>
          <cell r="C965" t="str">
            <v>neuf cent soixante-quatre </v>
          </cell>
        </row>
        <row r="966">
          <cell r="B966">
            <v>965</v>
          </cell>
          <cell r="C966" t="str">
            <v>neuf cent soixante-cinq </v>
          </cell>
        </row>
        <row r="967">
          <cell r="B967">
            <v>966</v>
          </cell>
          <cell r="C967" t="str">
            <v>neuf cent soixante-six </v>
          </cell>
        </row>
        <row r="968">
          <cell r="B968">
            <v>967</v>
          </cell>
          <cell r="C968" t="str">
            <v>neuf cent soixante-sept </v>
          </cell>
        </row>
        <row r="969">
          <cell r="B969">
            <v>968</v>
          </cell>
          <cell r="C969" t="str">
            <v>neuf cent soixante-huit </v>
          </cell>
        </row>
        <row r="970">
          <cell r="B970">
            <v>969</v>
          </cell>
          <cell r="C970" t="str">
            <v>neuf cent soixante-neuf </v>
          </cell>
        </row>
        <row r="971">
          <cell r="B971">
            <v>970</v>
          </cell>
          <cell r="C971" t="str">
            <v>neuf cent soixante-dix </v>
          </cell>
        </row>
        <row r="972">
          <cell r="B972">
            <v>971</v>
          </cell>
          <cell r="C972" t="str">
            <v>neuf cent soixante et onze </v>
          </cell>
        </row>
        <row r="973">
          <cell r="B973">
            <v>972</v>
          </cell>
          <cell r="C973" t="str">
            <v>neuf cent soixante-douze </v>
          </cell>
        </row>
        <row r="974">
          <cell r="B974">
            <v>973</v>
          </cell>
          <cell r="C974" t="str">
            <v>neuf cent soixante-treize </v>
          </cell>
        </row>
        <row r="975">
          <cell r="B975">
            <v>974</v>
          </cell>
          <cell r="C975" t="str">
            <v>neuf cent soixante-quatorze </v>
          </cell>
        </row>
        <row r="976">
          <cell r="B976">
            <v>975</v>
          </cell>
          <cell r="C976" t="str">
            <v>neuf cent soixante-quinze </v>
          </cell>
        </row>
        <row r="977">
          <cell r="B977">
            <v>976</v>
          </cell>
          <cell r="C977" t="str">
            <v>neuf cent soixante-seize </v>
          </cell>
        </row>
        <row r="978">
          <cell r="B978">
            <v>977</v>
          </cell>
          <cell r="C978" t="str">
            <v>neuf cent soixante-dix-sept </v>
          </cell>
        </row>
        <row r="979">
          <cell r="B979">
            <v>978</v>
          </cell>
          <cell r="C979" t="str">
            <v>neuf cent soixante-dix-huit </v>
          </cell>
        </row>
        <row r="980">
          <cell r="B980">
            <v>979</v>
          </cell>
          <cell r="C980" t="str">
            <v>neuf cent soixante-dix-neuf </v>
          </cell>
        </row>
        <row r="981">
          <cell r="B981">
            <v>980</v>
          </cell>
          <cell r="C981" t="str">
            <v>neuf cent quatre-vingts </v>
          </cell>
        </row>
        <row r="982">
          <cell r="B982">
            <v>981</v>
          </cell>
          <cell r="C982" t="str">
            <v>neuf cent quatre-vingt-un </v>
          </cell>
        </row>
        <row r="983">
          <cell r="B983">
            <v>982</v>
          </cell>
          <cell r="C983" t="str">
            <v>neuf cent quatre-vingt-deux </v>
          </cell>
        </row>
        <row r="984">
          <cell r="B984">
            <v>983</v>
          </cell>
          <cell r="C984" t="str">
            <v>neuf cent quatre-vingt-trois </v>
          </cell>
        </row>
        <row r="985">
          <cell r="B985">
            <v>984</v>
          </cell>
          <cell r="C985" t="str">
            <v>neuf cent quatre-vingt-quatre </v>
          </cell>
        </row>
        <row r="986">
          <cell r="B986">
            <v>985</v>
          </cell>
          <cell r="C986" t="str">
            <v>neuf cent quatre-vingt-cinq </v>
          </cell>
        </row>
        <row r="987">
          <cell r="B987">
            <v>986</v>
          </cell>
          <cell r="C987" t="str">
            <v>neuf cent quatre-vingt-six </v>
          </cell>
        </row>
        <row r="988">
          <cell r="B988">
            <v>987</v>
          </cell>
          <cell r="C988" t="str">
            <v>neuf cent quatre-vingt-sept </v>
          </cell>
        </row>
        <row r="989">
          <cell r="B989">
            <v>988</v>
          </cell>
          <cell r="C989" t="str">
            <v>neuf cent quatre-vingt-huit </v>
          </cell>
        </row>
        <row r="990">
          <cell r="B990">
            <v>989</v>
          </cell>
          <cell r="C990" t="str">
            <v>neuf cent quatre-vingt-neuf </v>
          </cell>
        </row>
        <row r="991">
          <cell r="B991">
            <v>990</v>
          </cell>
          <cell r="C991" t="str">
            <v>neuf cent quatre-vingt-dix </v>
          </cell>
        </row>
        <row r="992">
          <cell r="B992">
            <v>991</v>
          </cell>
          <cell r="C992" t="str">
            <v>neuf cent quatre-vingt-onze </v>
          </cell>
        </row>
        <row r="993">
          <cell r="B993">
            <v>992</v>
          </cell>
          <cell r="C993" t="str">
            <v>neuf cent quatre-vingt-douze </v>
          </cell>
        </row>
        <row r="994">
          <cell r="B994">
            <v>993</v>
          </cell>
          <cell r="C994" t="str">
            <v>neuf cent quatre-vingt-treize </v>
          </cell>
        </row>
        <row r="995">
          <cell r="B995">
            <v>994</v>
          </cell>
          <cell r="C995" t="str">
            <v>neuf cent quatre-vingt-quatorze </v>
          </cell>
        </row>
        <row r="996">
          <cell r="B996">
            <v>995</v>
          </cell>
          <cell r="C996" t="str">
            <v>neuf cent quatre-vingt-quinze </v>
          </cell>
        </row>
        <row r="997">
          <cell r="B997">
            <v>996</v>
          </cell>
          <cell r="C997" t="str">
            <v>neuf cent quatre-vingt-seize </v>
          </cell>
        </row>
        <row r="998">
          <cell r="B998">
            <v>997</v>
          </cell>
          <cell r="C998" t="str">
            <v>neuf cent quatre-vingt-dix-sept </v>
          </cell>
        </row>
        <row r="999">
          <cell r="B999">
            <v>998</v>
          </cell>
          <cell r="C999" t="str">
            <v>neuf cent quatre-vingt-dix-huit </v>
          </cell>
        </row>
        <row r="1000">
          <cell r="B1000">
            <v>999</v>
          </cell>
          <cell r="C1000" t="str">
            <v>neuf cent quatre-vingt-dix-neuf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9"/>
  <sheetViews>
    <sheetView showZeros="0" tabSelected="1" zoomScalePageLayoutView="0" workbookViewId="0" topLeftCell="A1">
      <selection activeCell="B189" sqref="B189"/>
    </sheetView>
  </sheetViews>
  <sheetFormatPr defaultColWidth="11.421875" defaultRowHeight="12.75"/>
  <cols>
    <col min="1" max="1" width="10.28125" style="32" bestFit="1" customWidth="1"/>
    <col min="2" max="2" width="61.7109375" style="1" bestFit="1" customWidth="1"/>
    <col min="3" max="3" width="3.421875" style="1" bestFit="1" customWidth="1"/>
    <col min="4" max="4" width="14.57421875" style="1" bestFit="1" customWidth="1"/>
    <col min="5" max="5" width="57.57421875" style="1" customWidth="1"/>
    <col min="6" max="16384" width="11.421875" style="1" customWidth="1"/>
  </cols>
  <sheetData>
    <row r="1" spans="1:5" ht="15" customHeight="1">
      <c r="A1" s="148" t="s">
        <v>492</v>
      </c>
      <c r="B1" s="148"/>
      <c r="C1" s="148"/>
      <c r="D1" s="148"/>
      <c r="E1" s="148"/>
    </row>
    <row r="2" spans="1:5" ht="15" customHeight="1">
      <c r="A2" s="16"/>
      <c r="B2" s="148" t="s">
        <v>532</v>
      </c>
      <c r="C2" s="148"/>
      <c r="D2" s="148"/>
      <c r="E2" s="148"/>
    </row>
    <row r="3" spans="1:3" ht="15" customHeight="1">
      <c r="A3" s="148" t="s">
        <v>353</v>
      </c>
      <c r="B3" s="148"/>
      <c r="C3" s="148"/>
    </row>
    <row r="4" spans="1:5" ht="15" customHeight="1" thickBot="1">
      <c r="A4" s="57"/>
      <c r="B4" s="57"/>
      <c r="C4" s="57"/>
      <c r="E4" s="25">
        <v>44858</v>
      </c>
    </row>
    <row r="5" spans="1:5" s="11" customFormat="1" ht="15" customHeight="1" thickTop="1">
      <c r="A5" s="149" t="s">
        <v>75</v>
      </c>
      <c r="B5" s="151" t="s">
        <v>0</v>
      </c>
      <c r="C5" s="151" t="s">
        <v>1</v>
      </c>
      <c r="D5" s="146" t="s">
        <v>388</v>
      </c>
      <c r="E5" s="146" t="s">
        <v>389</v>
      </c>
    </row>
    <row r="6" spans="1:5" s="11" customFormat="1" ht="15" customHeight="1" thickBot="1">
      <c r="A6" s="150"/>
      <c r="B6" s="152"/>
      <c r="C6" s="152"/>
      <c r="D6" s="147"/>
      <c r="E6" s="147"/>
    </row>
    <row r="7" spans="1:5" s="11" customFormat="1" ht="15" customHeight="1" thickTop="1">
      <c r="A7" s="63" t="s">
        <v>74</v>
      </c>
      <c r="B7" s="17" t="s">
        <v>3</v>
      </c>
      <c r="C7" s="107"/>
      <c r="D7" s="108"/>
      <c r="E7" s="58"/>
    </row>
    <row r="8" spans="1:5" s="11" customFormat="1" ht="12.75">
      <c r="A8" s="64" t="s">
        <v>90</v>
      </c>
      <c r="B8" s="26" t="s">
        <v>342</v>
      </c>
      <c r="C8" s="8"/>
      <c r="D8" s="75"/>
      <c r="E8" s="13"/>
    </row>
    <row r="9" spans="1:5" s="11" customFormat="1" ht="12.75">
      <c r="A9" s="64"/>
      <c r="B9" s="40" t="s">
        <v>381</v>
      </c>
      <c r="C9" s="8" t="s">
        <v>4</v>
      </c>
      <c r="D9" s="75"/>
      <c r="E9" s="13"/>
    </row>
    <row r="10" spans="1:5" s="11" customFormat="1" ht="12.75">
      <c r="A10" s="64"/>
      <c r="B10" s="40" t="s">
        <v>382</v>
      </c>
      <c r="C10" s="8" t="s">
        <v>4</v>
      </c>
      <c r="D10" s="75"/>
      <c r="E10" s="13"/>
    </row>
    <row r="11" spans="1:5" s="11" customFormat="1" ht="12.75">
      <c r="A11" s="64" t="s">
        <v>294</v>
      </c>
      <c r="B11" s="7" t="s">
        <v>295</v>
      </c>
      <c r="C11" s="8"/>
      <c r="D11" s="75"/>
      <c r="E11" s="13"/>
    </row>
    <row r="12" spans="1:5" s="11" customFormat="1" ht="12.75">
      <c r="A12" s="64"/>
      <c r="B12" s="40" t="s">
        <v>466</v>
      </c>
      <c r="C12" s="8" t="s">
        <v>12</v>
      </c>
      <c r="D12" s="75"/>
      <c r="E12" s="13"/>
    </row>
    <row r="13" spans="1:5" s="11" customFormat="1" ht="12.75">
      <c r="A13" s="64"/>
      <c r="B13" s="40" t="s">
        <v>467</v>
      </c>
      <c r="C13" s="8" t="s">
        <v>12</v>
      </c>
      <c r="D13" s="75"/>
      <c r="E13" s="13"/>
    </row>
    <row r="14" spans="1:5" s="11" customFormat="1" ht="12.75">
      <c r="A14" s="64"/>
      <c r="B14" s="40" t="s">
        <v>468</v>
      </c>
      <c r="C14" s="8" t="s">
        <v>12</v>
      </c>
      <c r="D14" s="75"/>
      <c r="E14" s="13"/>
    </row>
    <row r="15" spans="1:5" s="11" customFormat="1" ht="12.75">
      <c r="A15" s="64"/>
      <c r="B15" s="40" t="s">
        <v>469</v>
      </c>
      <c r="C15" s="8" t="s">
        <v>12</v>
      </c>
      <c r="D15" s="75"/>
      <c r="E15" s="13"/>
    </row>
    <row r="16" spans="1:5" s="11" customFormat="1" ht="12.75">
      <c r="A16" s="64"/>
      <c r="B16" s="40" t="s">
        <v>470</v>
      </c>
      <c r="C16" s="8" t="s">
        <v>12</v>
      </c>
      <c r="D16" s="75"/>
      <c r="E16" s="13"/>
    </row>
    <row r="17" spans="1:5" s="11" customFormat="1" ht="12.75">
      <c r="A17" s="64"/>
      <c r="B17" s="40" t="s">
        <v>471</v>
      </c>
      <c r="C17" s="8" t="s">
        <v>12</v>
      </c>
      <c r="D17" s="75"/>
      <c r="E17" s="13"/>
    </row>
    <row r="18" spans="1:5" s="11" customFormat="1" ht="12.75">
      <c r="A18" s="64"/>
      <c r="B18" s="40" t="s">
        <v>474</v>
      </c>
      <c r="C18" s="8" t="s">
        <v>12</v>
      </c>
      <c r="D18" s="75"/>
      <c r="E18" s="13"/>
    </row>
    <row r="19" spans="1:5" s="11" customFormat="1" ht="12.75">
      <c r="A19" s="64"/>
      <c r="B19" s="40" t="s">
        <v>472</v>
      </c>
      <c r="C19" s="8" t="s">
        <v>4</v>
      </c>
      <c r="D19" s="75"/>
      <c r="E19" s="13"/>
    </row>
    <row r="20" spans="1:5" s="11" customFormat="1" ht="12.75">
      <c r="A20" s="64"/>
      <c r="B20" s="40" t="s">
        <v>473</v>
      </c>
      <c r="C20" s="8" t="s">
        <v>4</v>
      </c>
      <c r="D20" s="75"/>
      <c r="E20" s="13"/>
    </row>
    <row r="21" spans="1:6" s="11" customFormat="1" ht="15" customHeight="1">
      <c r="A21" s="64"/>
      <c r="B21" s="5" t="s">
        <v>291</v>
      </c>
      <c r="C21" s="5"/>
      <c r="D21" s="75"/>
      <c r="E21" s="55"/>
      <c r="F21" s="39"/>
    </row>
    <row r="22" spans="1:5" s="11" customFormat="1" ht="15" customHeight="1">
      <c r="A22" s="33" t="s">
        <v>76</v>
      </c>
      <c r="B22" s="4" t="s">
        <v>5</v>
      </c>
      <c r="C22" s="8"/>
      <c r="D22" s="75"/>
      <c r="E22" s="13"/>
    </row>
    <row r="23" spans="1:5" s="11" customFormat="1" ht="15" customHeight="1">
      <c r="A23" s="64" t="s">
        <v>91</v>
      </c>
      <c r="B23" s="7" t="s">
        <v>213</v>
      </c>
      <c r="C23" s="8" t="s">
        <v>6</v>
      </c>
      <c r="D23" s="75"/>
      <c r="E23" s="13"/>
    </row>
    <row r="24" spans="1:5" s="11" customFormat="1" ht="15" customHeight="1">
      <c r="A24" s="64" t="s">
        <v>92</v>
      </c>
      <c r="B24" s="7" t="s">
        <v>44</v>
      </c>
      <c r="C24" s="8" t="s">
        <v>6</v>
      </c>
      <c r="D24" s="75"/>
      <c r="E24" s="13"/>
    </row>
    <row r="25" spans="1:5" s="11" customFormat="1" ht="15" customHeight="1">
      <c r="A25" s="64" t="s">
        <v>93</v>
      </c>
      <c r="B25" s="7" t="s">
        <v>8</v>
      </c>
      <c r="C25" s="8" t="s">
        <v>6</v>
      </c>
      <c r="D25" s="75"/>
      <c r="E25" s="13"/>
    </row>
    <row r="26" spans="1:5" s="11" customFormat="1" ht="15" customHeight="1">
      <c r="A26" s="64" t="s">
        <v>122</v>
      </c>
      <c r="B26" s="7" t="s">
        <v>7</v>
      </c>
      <c r="C26" s="8" t="s">
        <v>6</v>
      </c>
      <c r="D26" s="75"/>
      <c r="E26" s="13"/>
    </row>
    <row r="27" spans="1:6" s="11" customFormat="1" ht="15" customHeight="1">
      <c r="A27" s="64"/>
      <c r="B27" s="5" t="s">
        <v>186</v>
      </c>
      <c r="C27" s="5"/>
      <c r="D27" s="75"/>
      <c r="E27" s="55"/>
      <c r="F27" s="39"/>
    </row>
    <row r="28" spans="1:5" s="11" customFormat="1" ht="15" customHeight="1">
      <c r="A28" s="33" t="s">
        <v>77</v>
      </c>
      <c r="B28" s="4" t="s">
        <v>71</v>
      </c>
      <c r="C28" s="8"/>
      <c r="D28" s="75"/>
      <c r="E28" s="13"/>
    </row>
    <row r="29" spans="1:5" s="11" customFormat="1" ht="15" customHeight="1">
      <c r="A29" s="64" t="s">
        <v>94</v>
      </c>
      <c r="B29" s="26" t="s">
        <v>210</v>
      </c>
      <c r="C29" s="28" t="s">
        <v>6</v>
      </c>
      <c r="D29" s="75"/>
      <c r="E29" s="13"/>
    </row>
    <row r="30" spans="1:6" s="11" customFormat="1" ht="15" customHeight="1">
      <c r="A30" s="64"/>
      <c r="B30" s="5" t="s">
        <v>292</v>
      </c>
      <c r="C30" s="5"/>
      <c r="D30" s="75"/>
      <c r="E30" s="55"/>
      <c r="F30" s="39"/>
    </row>
    <row r="31" spans="1:5" s="11" customFormat="1" ht="15" customHeight="1">
      <c r="A31" s="33" t="s">
        <v>78</v>
      </c>
      <c r="B31" s="4" t="s">
        <v>9</v>
      </c>
      <c r="C31" s="8"/>
      <c r="D31" s="75"/>
      <c r="E31" s="13"/>
    </row>
    <row r="32" spans="1:5" s="11" customFormat="1" ht="15" customHeight="1">
      <c r="A32" s="64" t="s">
        <v>95</v>
      </c>
      <c r="B32" s="7" t="s">
        <v>57</v>
      </c>
      <c r="C32" s="28" t="s">
        <v>10</v>
      </c>
      <c r="D32" s="75"/>
      <c r="E32" s="13"/>
    </row>
    <row r="33" spans="1:5" s="11" customFormat="1" ht="15" customHeight="1">
      <c r="A33" s="64" t="s">
        <v>96</v>
      </c>
      <c r="B33" s="7" t="s">
        <v>11</v>
      </c>
      <c r="C33" s="8" t="s">
        <v>12</v>
      </c>
      <c r="D33" s="75"/>
      <c r="E33" s="13"/>
    </row>
    <row r="34" spans="1:6" s="11" customFormat="1" ht="15" customHeight="1">
      <c r="A34" s="64"/>
      <c r="B34" s="5" t="s">
        <v>185</v>
      </c>
      <c r="C34" s="5"/>
      <c r="D34" s="75"/>
      <c r="E34" s="55"/>
      <c r="F34" s="39"/>
    </row>
    <row r="35" spans="1:5" s="11" customFormat="1" ht="15" customHeight="1">
      <c r="A35" s="33" t="s">
        <v>79</v>
      </c>
      <c r="B35" s="4" t="s">
        <v>13</v>
      </c>
      <c r="C35" s="8"/>
      <c r="D35" s="75"/>
      <c r="E35" s="13"/>
    </row>
    <row r="36" spans="1:5" s="11" customFormat="1" ht="15" customHeight="1">
      <c r="A36" s="64" t="s">
        <v>97</v>
      </c>
      <c r="B36" s="26" t="s">
        <v>116</v>
      </c>
      <c r="C36" s="8" t="s">
        <v>6</v>
      </c>
      <c r="D36" s="75"/>
      <c r="E36" s="13"/>
    </row>
    <row r="37" spans="1:6" s="11" customFormat="1" ht="15" customHeight="1">
      <c r="A37" s="64"/>
      <c r="B37" s="5" t="s">
        <v>184</v>
      </c>
      <c r="C37" s="5"/>
      <c r="D37" s="75"/>
      <c r="E37" s="55"/>
      <c r="F37" s="39"/>
    </row>
    <row r="38" spans="1:5" s="11" customFormat="1" ht="15" customHeight="1">
      <c r="A38" s="33" t="s">
        <v>80</v>
      </c>
      <c r="B38" s="4" t="s">
        <v>14</v>
      </c>
      <c r="C38" s="8"/>
      <c r="D38" s="75"/>
      <c r="E38" s="13"/>
    </row>
    <row r="39" spans="1:5" s="11" customFormat="1" ht="15" customHeight="1">
      <c r="A39" s="64" t="s">
        <v>98</v>
      </c>
      <c r="B39" s="6" t="s">
        <v>15</v>
      </c>
      <c r="C39" s="8"/>
      <c r="D39" s="75"/>
      <c r="E39" s="13"/>
    </row>
    <row r="40" spans="1:5" s="11" customFormat="1" ht="15" customHeight="1">
      <c r="A40" s="64" t="s">
        <v>99</v>
      </c>
      <c r="B40" s="7" t="s">
        <v>16</v>
      </c>
      <c r="C40" s="8" t="s">
        <v>12</v>
      </c>
      <c r="D40" s="75"/>
      <c r="E40" s="13"/>
    </row>
    <row r="41" spans="1:5" s="11" customFormat="1" ht="15" customHeight="1">
      <c r="A41" s="64" t="s">
        <v>249</v>
      </c>
      <c r="B41" s="7" t="s">
        <v>276</v>
      </c>
      <c r="C41" s="8" t="s">
        <v>6</v>
      </c>
      <c r="D41" s="75"/>
      <c r="E41" s="13"/>
    </row>
    <row r="42" spans="1:5" s="11" customFormat="1" ht="15" customHeight="1">
      <c r="A42" s="64"/>
      <c r="B42" s="27" t="s">
        <v>117</v>
      </c>
      <c r="C42" s="28" t="s">
        <v>12</v>
      </c>
      <c r="D42" s="75"/>
      <c r="E42" s="13"/>
    </row>
    <row r="43" spans="1:5" s="11" customFormat="1" ht="15" customHeight="1">
      <c r="A43" s="64" t="s">
        <v>100</v>
      </c>
      <c r="B43" s="6" t="s">
        <v>17</v>
      </c>
      <c r="C43" s="8"/>
      <c r="D43" s="75"/>
      <c r="E43" s="13"/>
    </row>
    <row r="44" spans="1:5" s="11" customFormat="1" ht="15" customHeight="1">
      <c r="A44" s="64" t="s">
        <v>101</v>
      </c>
      <c r="B44" s="6" t="s">
        <v>38</v>
      </c>
      <c r="C44" s="8"/>
      <c r="D44" s="75"/>
      <c r="E44" s="13"/>
    </row>
    <row r="45" spans="1:5" s="11" customFormat="1" ht="15" customHeight="1">
      <c r="A45" s="64"/>
      <c r="B45" s="6" t="s">
        <v>48</v>
      </c>
      <c r="C45" s="8"/>
      <c r="D45" s="75"/>
      <c r="E45" s="13"/>
    </row>
    <row r="46" spans="1:5" s="11" customFormat="1" ht="15" customHeight="1">
      <c r="A46" s="64" t="s">
        <v>103</v>
      </c>
      <c r="B46" s="7" t="s">
        <v>18</v>
      </c>
      <c r="C46" s="8" t="s">
        <v>6</v>
      </c>
      <c r="D46" s="75"/>
      <c r="E46" s="13"/>
    </row>
    <row r="47" spans="1:5" s="11" customFormat="1" ht="15" customHeight="1">
      <c r="A47" s="64"/>
      <c r="B47" s="27"/>
      <c r="C47" s="28"/>
      <c r="D47" s="75"/>
      <c r="E47" s="13"/>
    </row>
    <row r="48" spans="1:5" s="11" customFormat="1" ht="15" customHeight="1">
      <c r="A48" s="64"/>
      <c r="B48" s="27"/>
      <c r="C48" s="28"/>
      <c r="D48" s="75"/>
      <c r="E48" s="13"/>
    </row>
    <row r="49" spans="1:5" s="11" customFormat="1" ht="15" customHeight="1">
      <c r="A49" s="64" t="s">
        <v>102</v>
      </c>
      <c r="B49" s="7" t="s">
        <v>19</v>
      </c>
      <c r="C49" s="8" t="s">
        <v>6</v>
      </c>
      <c r="D49" s="75"/>
      <c r="E49" s="13"/>
    </row>
    <row r="50" spans="1:5" s="11" customFormat="1" ht="15" customHeight="1">
      <c r="A50" s="64"/>
      <c r="B50" s="27"/>
      <c r="C50" s="28"/>
      <c r="D50" s="75"/>
      <c r="E50" s="13"/>
    </row>
    <row r="51" spans="1:5" s="11" customFormat="1" ht="15" customHeight="1">
      <c r="A51" s="64"/>
      <c r="B51" s="27"/>
      <c r="C51" s="28"/>
      <c r="D51" s="75"/>
      <c r="E51" s="13"/>
    </row>
    <row r="52" spans="1:5" s="11" customFormat="1" ht="15" customHeight="1">
      <c r="A52" s="64" t="s">
        <v>104</v>
      </c>
      <c r="B52" s="7" t="s">
        <v>39</v>
      </c>
      <c r="C52" s="8" t="s">
        <v>6</v>
      </c>
      <c r="D52" s="75"/>
      <c r="E52" s="13"/>
    </row>
    <row r="53" spans="1:5" s="11" customFormat="1" ht="15" customHeight="1">
      <c r="A53" s="64"/>
      <c r="B53" s="27"/>
      <c r="C53" s="28"/>
      <c r="D53" s="75"/>
      <c r="E53" s="13"/>
    </row>
    <row r="54" spans="1:5" s="11" customFormat="1" ht="15" customHeight="1">
      <c r="A54" s="64"/>
      <c r="B54" s="27"/>
      <c r="C54" s="28"/>
      <c r="D54" s="75"/>
      <c r="E54" s="13"/>
    </row>
    <row r="55" spans="1:5" s="11" customFormat="1" ht="15" customHeight="1">
      <c r="A55" s="64" t="s">
        <v>105</v>
      </c>
      <c r="B55" s="6" t="s">
        <v>40</v>
      </c>
      <c r="C55" s="8"/>
      <c r="D55" s="75"/>
      <c r="E55" s="13"/>
    </row>
    <row r="56" spans="1:5" s="11" customFormat="1" ht="15" customHeight="1">
      <c r="A56" s="64"/>
      <c r="B56" s="6" t="s">
        <v>48</v>
      </c>
      <c r="C56" s="8"/>
      <c r="D56" s="75"/>
      <c r="E56" s="13"/>
    </row>
    <row r="57" spans="1:5" s="11" customFormat="1" ht="15" customHeight="1">
      <c r="A57" s="64" t="s">
        <v>106</v>
      </c>
      <c r="B57" s="7" t="s">
        <v>114</v>
      </c>
      <c r="C57" s="8" t="s">
        <v>6</v>
      </c>
      <c r="D57" s="75"/>
      <c r="E57" s="13"/>
    </row>
    <row r="58" spans="1:5" s="11" customFormat="1" ht="15" customHeight="1">
      <c r="A58" s="64"/>
      <c r="B58" s="27"/>
      <c r="C58" s="28"/>
      <c r="D58" s="75"/>
      <c r="E58" s="13"/>
    </row>
    <row r="59" spans="1:5" s="11" customFormat="1" ht="15" customHeight="1">
      <c r="A59" s="64"/>
      <c r="B59" s="27"/>
      <c r="C59" s="28"/>
      <c r="D59" s="75"/>
      <c r="E59" s="13"/>
    </row>
    <row r="60" spans="1:5" s="11" customFormat="1" ht="15" customHeight="1">
      <c r="A60" s="64" t="s">
        <v>107</v>
      </c>
      <c r="B60" s="7" t="s">
        <v>115</v>
      </c>
      <c r="C60" s="8" t="s">
        <v>6</v>
      </c>
      <c r="D60" s="75"/>
      <c r="E60" s="13"/>
    </row>
    <row r="61" spans="1:5" s="11" customFormat="1" ht="15" customHeight="1">
      <c r="A61" s="64"/>
      <c r="B61" s="27"/>
      <c r="C61" s="28"/>
      <c r="D61" s="75"/>
      <c r="E61" s="13"/>
    </row>
    <row r="62" spans="1:5" s="11" customFormat="1" ht="15" customHeight="1">
      <c r="A62" s="64"/>
      <c r="B62" s="27"/>
      <c r="C62" s="28"/>
      <c r="D62" s="75"/>
      <c r="E62" s="13"/>
    </row>
    <row r="63" spans="1:5" s="11" customFormat="1" ht="15" customHeight="1">
      <c r="A63" s="64" t="s">
        <v>108</v>
      </c>
      <c r="B63" s="7" t="s">
        <v>58</v>
      </c>
      <c r="C63" s="8" t="s">
        <v>6</v>
      </c>
      <c r="D63" s="75"/>
      <c r="E63" s="13"/>
    </row>
    <row r="64" spans="1:5" s="11" customFormat="1" ht="15" customHeight="1">
      <c r="A64" s="64"/>
      <c r="B64" s="27"/>
      <c r="C64" s="28"/>
      <c r="D64" s="75"/>
      <c r="E64" s="13"/>
    </row>
    <row r="65" spans="1:5" s="11" customFormat="1" ht="15" customHeight="1">
      <c r="A65" s="64"/>
      <c r="B65" s="27"/>
      <c r="C65" s="28"/>
      <c r="D65" s="75"/>
      <c r="E65" s="13"/>
    </row>
    <row r="66" spans="1:5" s="11" customFormat="1" ht="15" customHeight="1">
      <c r="A66" s="64" t="s">
        <v>109</v>
      </c>
      <c r="B66" s="7" t="s">
        <v>289</v>
      </c>
      <c r="C66" s="8" t="s">
        <v>6</v>
      </c>
      <c r="D66" s="75"/>
      <c r="E66" s="13"/>
    </row>
    <row r="67" spans="1:5" s="11" customFormat="1" ht="15" customHeight="1">
      <c r="A67" s="64"/>
      <c r="B67" s="27"/>
      <c r="C67" s="28"/>
      <c r="D67" s="75"/>
      <c r="E67" s="13"/>
    </row>
    <row r="68" spans="1:5" s="11" customFormat="1" ht="15" customHeight="1">
      <c r="A68" s="64"/>
      <c r="B68" s="27"/>
      <c r="C68" s="28"/>
      <c r="D68" s="75"/>
      <c r="E68" s="13"/>
    </row>
    <row r="69" spans="1:5" s="11" customFormat="1" ht="15" customHeight="1">
      <c r="A69" s="64" t="s">
        <v>246</v>
      </c>
      <c r="B69" s="7" t="s">
        <v>59</v>
      </c>
      <c r="C69" s="8" t="s">
        <v>6</v>
      </c>
      <c r="D69" s="75"/>
      <c r="E69" s="13"/>
    </row>
    <row r="70" spans="1:5" s="11" customFormat="1" ht="15" customHeight="1">
      <c r="A70" s="64"/>
      <c r="B70" s="27"/>
      <c r="C70" s="28"/>
      <c r="D70" s="75"/>
      <c r="E70" s="13"/>
    </row>
    <row r="71" spans="1:5" s="11" customFormat="1" ht="15" customHeight="1">
      <c r="A71" s="64"/>
      <c r="B71" s="27"/>
      <c r="C71" s="28"/>
      <c r="D71" s="75"/>
      <c r="E71" s="13"/>
    </row>
    <row r="72" spans="1:5" s="11" customFormat="1" ht="15" customHeight="1">
      <c r="A72" s="64" t="s">
        <v>247</v>
      </c>
      <c r="B72" s="7" t="s">
        <v>225</v>
      </c>
      <c r="C72" s="8" t="s">
        <v>6</v>
      </c>
      <c r="D72" s="75"/>
      <c r="E72" s="13"/>
    </row>
    <row r="73" spans="1:5" s="11" customFormat="1" ht="15" customHeight="1">
      <c r="A73" s="64"/>
      <c r="B73" s="27"/>
      <c r="C73" s="28"/>
      <c r="D73" s="75"/>
      <c r="E73" s="13"/>
    </row>
    <row r="74" spans="1:5" s="11" customFormat="1" ht="15" customHeight="1">
      <c r="A74" s="64"/>
      <c r="B74" s="27"/>
      <c r="C74" s="28"/>
      <c r="D74" s="75"/>
      <c r="E74" s="13"/>
    </row>
    <row r="75" spans="1:5" s="11" customFormat="1" ht="15" customHeight="1">
      <c r="A75" s="64" t="s">
        <v>250</v>
      </c>
      <c r="B75" s="7" t="s">
        <v>45</v>
      </c>
      <c r="C75" s="8" t="s">
        <v>6</v>
      </c>
      <c r="D75" s="75"/>
      <c r="E75" s="13"/>
    </row>
    <row r="76" spans="1:5" s="11" customFormat="1" ht="15" customHeight="1">
      <c r="A76" s="64"/>
      <c r="B76" s="27"/>
      <c r="C76" s="28"/>
      <c r="D76" s="75"/>
      <c r="E76" s="13"/>
    </row>
    <row r="77" spans="1:5" s="11" customFormat="1" ht="15" customHeight="1">
      <c r="A77" s="64"/>
      <c r="B77" s="27"/>
      <c r="C77" s="28"/>
      <c r="D77" s="75"/>
      <c r="E77" s="13"/>
    </row>
    <row r="78" spans="1:5" s="11" customFormat="1" ht="15" customHeight="1">
      <c r="A78" s="64" t="s">
        <v>251</v>
      </c>
      <c r="B78" s="7" t="s">
        <v>46</v>
      </c>
      <c r="C78" s="8" t="s">
        <v>6</v>
      </c>
      <c r="D78" s="75"/>
      <c r="E78" s="13"/>
    </row>
    <row r="79" spans="1:5" s="11" customFormat="1" ht="15" customHeight="1">
      <c r="A79" s="64"/>
      <c r="B79" s="27"/>
      <c r="C79" s="28"/>
      <c r="D79" s="75"/>
      <c r="E79" s="13"/>
    </row>
    <row r="80" spans="1:5" s="11" customFormat="1" ht="15" customHeight="1" thickBot="1">
      <c r="A80" s="110"/>
      <c r="B80" s="120"/>
      <c r="C80" s="121"/>
      <c r="D80" s="118"/>
      <c r="E80" s="119"/>
    </row>
    <row r="81" spans="1:5" s="11" customFormat="1" ht="15" customHeight="1" thickTop="1">
      <c r="A81" s="114" t="s">
        <v>248</v>
      </c>
      <c r="B81" s="115" t="s">
        <v>47</v>
      </c>
      <c r="C81" s="107" t="s">
        <v>6</v>
      </c>
      <c r="D81" s="108"/>
      <c r="E81" s="58"/>
    </row>
    <row r="82" spans="1:5" s="11" customFormat="1" ht="15" customHeight="1">
      <c r="A82" s="64"/>
      <c r="B82" s="27"/>
      <c r="C82" s="28"/>
      <c r="D82" s="75"/>
      <c r="E82" s="13"/>
    </row>
    <row r="83" spans="1:5" s="11" customFormat="1" ht="15" customHeight="1">
      <c r="A83" s="64"/>
      <c r="B83" s="27"/>
      <c r="C83" s="28"/>
      <c r="D83" s="75"/>
      <c r="E83" s="13"/>
    </row>
    <row r="84" spans="1:5" s="11" customFormat="1" ht="15" customHeight="1">
      <c r="A84" s="64" t="s">
        <v>110</v>
      </c>
      <c r="B84" s="6" t="s">
        <v>68</v>
      </c>
      <c r="C84" s="8"/>
      <c r="D84" s="75"/>
      <c r="E84" s="13"/>
    </row>
    <row r="85" spans="1:5" s="11" customFormat="1" ht="15" customHeight="1">
      <c r="A85" s="64" t="s">
        <v>111</v>
      </c>
      <c r="B85" s="7" t="s">
        <v>331</v>
      </c>
      <c r="C85" s="8" t="s">
        <v>6</v>
      </c>
      <c r="D85" s="75"/>
      <c r="E85" s="13"/>
    </row>
    <row r="86" spans="1:5" s="11" customFormat="1" ht="15" customHeight="1">
      <c r="A86" s="64"/>
      <c r="B86" s="27"/>
      <c r="C86" s="28"/>
      <c r="D86" s="75"/>
      <c r="E86" s="13"/>
    </row>
    <row r="87" spans="1:5" s="11" customFormat="1" ht="15" customHeight="1">
      <c r="A87" s="64"/>
      <c r="B87" s="27"/>
      <c r="C87" s="28"/>
      <c r="D87" s="75"/>
      <c r="E87" s="13"/>
    </row>
    <row r="88" spans="1:5" s="11" customFormat="1" ht="15" customHeight="1">
      <c r="A88" s="64" t="s">
        <v>112</v>
      </c>
      <c r="B88" s="7" t="s">
        <v>290</v>
      </c>
      <c r="C88" s="8" t="s">
        <v>6</v>
      </c>
      <c r="D88" s="75"/>
      <c r="E88" s="13"/>
    </row>
    <row r="89" spans="1:5" s="11" customFormat="1" ht="15" customHeight="1">
      <c r="A89" s="64"/>
      <c r="B89" s="27"/>
      <c r="C89" s="28"/>
      <c r="D89" s="75"/>
      <c r="E89" s="13"/>
    </row>
    <row r="90" spans="1:5" s="11" customFormat="1" ht="15" customHeight="1">
      <c r="A90" s="64"/>
      <c r="B90" s="27"/>
      <c r="C90" s="28"/>
      <c r="D90" s="75"/>
      <c r="E90" s="13"/>
    </row>
    <row r="91" spans="1:5" s="11" customFormat="1" ht="15" customHeight="1">
      <c r="A91" s="64" t="s">
        <v>113</v>
      </c>
      <c r="B91" s="7" t="s">
        <v>69</v>
      </c>
      <c r="C91" s="8" t="s">
        <v>6</v>
      </c>
      <c r="D91" s="75"/>
      <c r="E91" s="13"/>
    </row>
    <row r="92" spans="1:5" s="11" customFormat="1" ht="15" customHeight="1">
      <c r="A92" s="64"/>
      <c r="B92" s="27"/>
      <c r="C92" s="28"/>
      <c r="D92" s="75"/>
      <c r="E92" s="13"/>
    </row>
    <row r="93" spans="1:5" s="11" customFormat="1" ht="15" customHeight="1">
      <c r="A93" s="64"/>
      <c r="B93" s="27"/>
      <c r="C93" s="28"/>
      <c r="D93" s="75"/>
      <c r="E93" s="13"/>
    </row>
    <row r="94" spans="1:5" s="11" customFormat="1" ht="15" customHeight="1">
      <c r="A94" s="64" t="s">
        <v>123</v>
      </c>
      <c r="B94" s="7" t="s">
        <v>49</v>
      </c>
      <c r="C94" s="8" t="s">
        <v>6</v>
      </c>
      <c r="D94" s="75"/>
      <c r="E94" s="13"/>
    </row>
    <row r="95" spans="1:5" s="11" customFormat="1" ht="15" customHeight="1">
      <c r="A95" s="64"/>
      <c r="B95" s="27"/>
      <c r="C95" s="28"/>
      <c r="D95" s="75"/>
      <c r="E95" s="13"/>
    </row>
    <row r="96" spans="1:5" s="11" customFormat="1" ht="15" customHeight="1">
      <c r="A96" s="64"/>
      <c r="B96" s="27"/>
      <c r="C96" s="28"/>
      <c r="D96" s="75"/>
      <c r="E96" s="13"/>
    </row>
    <row r="97" spans="1:5" s="11" customFormat="1" ht="15" customHeight="1">
      <c r="A97" s="64" t="s">
        <v>187</v>
      </c>
      <c r="B97" s="7" t="s">
        <v>196</v>
      </c>
      <c r="C97" s="8" t="s">
        <v>6</v>
      </c>
      <c r="D97" s="75"/>
      <c r="E97" s="13"/>
    </row>
    <row r="98" spans="1:5" s="11" customFormat="1" ht="15" customHeight="1">
      <c r="A98" s="64"/>
      <c r="B98" s="27"/>
      <c r="C98" s="28"/>
      <c r="D98" s="75"/>
      <c r="E98" s="13"/>
    </row>
    <row r="99" spans="1:5" s="11" customFormat="1" ht="15" customHeight="1">
      <c r="A99" s="64"/>
      <c r="B99" s="27"/>
      <c r="C99" s="28"/>
      <c r="D99" s="75"/>
      <c r="E99" s="13"/>
    </row>
    <row r="100" spans="1:5" s="11" customFormat="1" ht="15" customHeight="1">
      <c r="A100" s="64" t="s">
        <v>330</v>
      </c>
      <c r="B100" s="7" t="s">
        <v>252</v>
      </c>
      <c r="C100" s="8" t="s">
        <v>6</v>
      </c>
      <c r="D100" s="75"/>
      <c r="E100" s="13"/>
    </row>
    <row r="101" spans="1:5" s="11" customFormat="1" ht="15" customHeight="1">
      <c r="A101" s="64"/>
      <c r="B101" s="27"/>
      <c r="C101" s="28"/>
      <c r="D101" s="75"/>
      <c r="E101" s="13"/>
    </row>
    <row r="102" spans="1:5" s="11" customFormat="1" ht="15" customHeight="1">
      <c r="A102" s="64"/>
      <c r="B102" s="27"/>
      <c r="C102" s="28"/>
      <c r="D102" s="75"/>
      <c r="E102" s="13"/>
    </row>
    <row r="103" spans="1:5" s="11" customFormat="1" ht="15" customHeight="1">
      <c r="A103" s="64" t="s">
        <v>391</v>
      </c>
      <c r="B103" s="7" t="s">
        <v>394</v>
      </c>
      <c r="C103" s="8" t="s">
        <v>6</v>
      </c>
      <c r="D103" s="75"/>
      <c r="E103" s="13"/>
    </row>
    <row r="104" spans="1:5" s="11" customFormat="1" ht="15" customHeight="1">
      <c r="A104" s="64"/>
      <c r="B104" s="27"/>
      <c r="C104" s="28"/>
      <c r="D104" s="75"/>
      <c r="E104" s="13"/>
    </row>
    <row r="105" spans="1:5" s="11" customFormat="1" ht="15" customHeight="1">
      <c r="A105" s="64"/>
      <c r="B105" s="27"/>
      <c r="C105" s="28"/>
      <c r="D105" s="75"/>
      <c r="E105" s="13"/>
    </row>
    <row r="106" spans="1:5" s="11" customFormat="1" ht="15" customHeight="1">
      <c r="A106" s="64" t="s">
        <v>393</v>
      </c>
      <c r="B106" s="7" t="s">
        <v>395</v>
      </c>
      <c r="C106" s="8" t="s">
        <v>6</v>
      </c>
      <c r="D106" s="75"/>
      <c r="E106" s="13"/>
    </row>
    <row r="107" spans="1:5" s="11" customFormat="1" ht="15" customHeight="1">
      <c r="A107" s="64"/>
      <c r="B107" s="27"/>
      <c r="C107" s="28"/>
      <c r="D107" s="75"/>
      <c r="E107" s="13"/>
    </row>
    <row r="108" spans="1:5" s="11" customFormat="1" ht="15" customHeight="1">
      <c r="A108" s="64"/>
      <c r="B108" s="27"/>
      <c r="C108" s="28"/>
      <c r="D108" s="75"/>
      <c r="E108" s="13"/>
    </row>
    <row r="109" spans="1:5" s="11" customFormat="1" ht="15" customHeight="1">
      <c r="A109" s="64" t="s">
        <v>392</v>
      </c>
      <c r="B109" s="7" t="s">
        <v>396</v>
      </c>
      <c r="C109" s="8" t="s">
        <v>6</v>
      </c>
      <c r="D109" s="75"/>
      <c r="E109" s="13"/>
    </row>
    <row r="110" spans="1:5" s="11" customFormat="1" ht="15" customHeight="1">
      <c r="A110" s="64"/>
      <c r="B110" s="27"/>
      <c r="C110" s="28"/>
      <c r="D110" s="75"/>
      <c r="E110" s="13"/>
    </row>
    <row r="111" spans="1:5" s="11" customFormat="1" ht="15" customHeight="1">
      <c r="A111" s="64"/>
      <c r="B111" s="27"/>
      <c r="C111" s="28"/>
      <c r="D111" s="75"/>
      <c r="E111" s="13"/>
    </row>
    <row r="112" spans="1:6" s="11" customFormat="1" ht="15" customHeight="1">
      <c r="A112" s="64"/>
      <c r="B112" s="5" t="s">
        <v>183</v>
      </c>
      <c r="C112" s="5"/>
      <c r="D112" s="75"/>
      <c r="E112" s="55"/>
      <c r="F112" s="39"/>
    </row>
    <row r="113" spans="1:5" s="11" customFormat="1" ht="15" customHeight="1">
      <c r="A113" s="33" t="s">
        <v>81</v>
      </c>
      <c r="B113" s="6" t="s">
        <v>20</v>
      </c>
      <c r="C113" s="8"/>
      <c r="D113" s="75"/>
      <c r="E113" s="13"/>
    </row>
    <row r="114" spans="1:5" s="11" customFormat="1" ht="15" customHeight="1">
      <c r="A114" s="64"/>
      <c r="B114" s="6" t="s">
        <v>48</v>
      </c>
      <c r="C114" s="8"/>
      <c r="D114" s="75"/>
      <c r="E114" s="13"/>
    </row>
    <row r="115" spans="1:5" s="11" customFormat="1" ht="15" customHeight="1">
      <c r="A115" s="64" t="s">
        <v>287</v>
      </c>
      <c r="B115" s="7" t="s">
        <v>217</v>
      </c>
      <c r="C115" s="8" t="s">
        <v>12</v>
      </c>
      <c r="D115" s="75"/>
      <c r="E115" s="13"/>
    </row>
    <row r="116" spans="1:5" s="11" customFormat="1" ht="15" customHeight="1">
      <c r="A116" s="64" t="s">
        <v>288</v>
      </c>
      <c r="B116" s="7" t="s">
        <v>218</v>
      </c>
      <c r="C116" s="8" t="s">
        <v>12</v>
      </c>
      <c r="D116" s="75"/>
      <c r="E116" s="13"/>
    </row>
    <row r="117" spans="1:5" s="11" customFormat="1" ht="15" customHeight="1">
      <c r="A117" s="64" t="s">
        <v>510</v>
      </c>
      <c r="B117" s="7" t="s">
        <v>511</v>
      </c>
      <c r="C117" s="8" t="s">
        <v>12</v>
      </c>
      <c r="D117" s="75"/>
      <c r="E117" s="13"/>
    </row>
    <row r="118" spans="1:5" s="11" customFormat="1" ht="15" customHeight="1">
      <c r="A118" s="64" t="s">
        <v>312</v>
      </c>
      <c r="B118" s="7" t="s">
        <v>285</v>
      </c>
      <c r="C118" s="8" t="s">
        <v>12</v>
      </c>
      <c r="D118" s="75"/>
      <c r="E118" s="13"/>
    </row>
    <row r="119" spans="1:5" s="11" customFormat="1" ht="15" customHeight="1">
      <c r="A119" s="64" t="s">
        <v>313</v>
      </c>
      <c r="B119" s="7" t="s">
        <v>314</v>
      </c>
      <c r="C119" s="8" t="s">
        <v>12</v>
      </c>
      <c r="D119" s="75"/>
      <c r="E119" s="13"/>
    </row>
    <row r="120" spans="1:5" s="11" customFormat="1" ht="15" customHeight="1">
      <c r="A120" s="64" t="s">
        <v>286</v>
      </c>
      <c r="B120" s="7" t="s">
        <v>266</v>
      </c>
      <c r="C120" s="8" t="s">
        <v>6</v>
      </c>
      <c r="D120" s="75"/>
      <c r="E120" s="13"/>
    </row>
    <row r="121" spans="1:5" s="11" customFormat="1" ht="15" customHeight="1">
      <c r="A121" s="64" t="s">
        <v>219</v>
      </c>
      <c r="B121" s="7" t="s">
        <v>332</v>
      </c>
      <c r="C121" s="8" t="s">
        <v>12</v>
      </c>
      <c r="D121" s="75"/>
      <c r="E121" s="13"/>
    </row>
    <row r="122" spans="1:5" s="62" customFormat="1" ht="25.5">
      <c r="A122" s="64" t="s">
        <v>418</v>
      </c>
      <c r="B122" s="66" t="s">
        <v>417</v>
      </c>
      <c r="C122" s="77" t="s">
        <v>12</v>
      </c>
      <c r="D122" s="78"/>
      <c r="E122" s="61"/>
    </row>
    <row r="123" spans="1:6" s="11" customFormat="1" ht="15" customHeight="1" thickBot="1">
      <c r="A123" s="110"/>
      <c r="B123" s="18" t="s">
        <v>182</v>
      </c>
      <c r="C123" s="18"/>
      <c r="D123" s="118"/>
      <c r="E123" s="56"/>
      <c r="F123" s="39"/>
    </row>
    <row r="124" spans="1:5" s="11" customFormat="1" ht="15" customHeight="1" thickTop="1">
      <c r="A124" s="63" t="s">
        <v>82</v>
      </c>
      <c r="B124" s="116" t="s">
        <v>21</v>
      </c>
      <c r="C124" s="107"/>
      <c r="D124" s="108"/>
      <c r="E124" s="58"/>
    </row>
    <row r="125" spans="1:5" s="11" customFormat="1" ht="15" customHeight="1">
      <c r="A125" s="64"/>
      <c r="B125" s="6" t="s">
        <v>48</v>
      </c>
      <c r="C125" s="8"/>
      <c r="D125" s="75"/>
      <c r="E125" s="13"/>
    </row>
    <row r="126" spans="1:5" s="11" customFormat="1" ht="15" customHeight="1">
      <c r="A126" s="64" t="s">
        <v>124</v>
      </c>
      <c r="B126" s="7" t="s">
        <v>189</v>
      </c>
      <c r="C126" s="8" t="s">
        <v>12</v>
      </c>
      <c r="D126" s="75"/>
      <c r="E126" s="13"/>
    </row>
    <row r="127" spans="1:5" s="11" customFormat="1" ht="15" customHeight="1">
      <c r="A127" s="64" t="s">
        <v>235</v>
      </c>
      <c r="B127" s="7" t="s">
        <v>22</v>
      </c>
      <c r="C127" s="8" t="s">
        <v>12</v>
      </c>
      <c r="D127" s="75"/>
      <c r="E127" s="13"/>
    </row>
    <row r="128" spans="1:5" s="11" customFormat="1" ht="14.25" customHeight="1">
      <c r="A128" s="64" t="s">
        <v>354</v>
      </c>
      <c r="B128" s="7" t="s">
        <v>355</v>
      </c>
      <c r="C128" s="8" t="s">
        <v>12</v>
      </c>
      <c r="D128" s="75"/>
      <c r="E128" s="13"/>
    </row>
    <row r="129" spans="1:5" s="11" customFormat="1" ht="14.25" customHeight="1">
      <c r="A129" s="64" t="s">
        <v>483</v>
      </c>
      <c r="B129" s="7" t="s">
        <v>484</v>
      </c>
      <c r="C129" s="8" t="s">
        <v>12</v>
      </c>
      <c r="D129" s="75"/>
      <c r="E129" s="13"/>
    </row>
    <row r="130" spans="1:5" s="11" customFormat="1" ht="15" customHeight="1">
      <c r="A130" s="64" t="s">
        <v>125</v>
      </c>
      <c r="B130" s="7" t="s">
        <v>188</v>
      </c>
      <c r="C130" s="8" t="s">
        <v>12</v>
      </c>
      <c r="D130" s="75"/>
      <c r="E130" s="13"/>
    </row>
    <row r="131" spans="1:5" s="11" customFormat="1" ht="15" customHeight="1">
      <c r="A131" s="64" t="s">
        <v>126</v>
      </c>
      <c r="B131" s="7" t="s">
        <v>23</v>
      </c>
      <c r="C131" s="8" t="s">
        <v>12</v>
      </c>
      <c r="D131" s="75"/>
      <c r="E131" s="13"/>
    </row>
    <row r="132" spans="1:5" s="11" customFormat="1" ht="15" customHeight="1">
      <c r="A132" s="64" t="s">
        <v>127</v>
      </c>
      <c r="B132" s="7" t="s">
        <v>321</v>
      </c>
      <c r="C132" s="8"/>
      <c r="D132" s="75"/>
      <c r="E132" s="13"/>
    </row>
    <row r="133" spans="1:5" s="11" customFormat="1" ht="15" customHeight="1">
      <c r="A133" s="64" t="s">
        <v>323</v>
      </c>
      <c r="B133" s="7" t="s">
        <v>357</v>
      </c>
      <c r="C133" s="8" t="s">
        <v>10</v>
      </c>
      <c r="D133" s="75"/>
      <c r="E133" s="13"/>
    </row>
    <row r="134" spans="1:5" s="11" customFormat="1" ht="15" customHeight="1">
      <c r="A134" s="64" t="s">
        <v>358</v>
      </c>
      <c r="B134" s="7" t="s">
        <v>359</v>
      </c>
      <c r="C134" s="8" t="s">
        <v>10</v>
      </c>
      <c r="D134" s="75"/>
      <c r="E134" s="13"/>
    </row>
    <row r="135" spans="1:5" s="11" customFormat="1" ht="15" customHeight="1">
      <c r="A135" s="64" t="s">
        <v>478</v>
      </c>
      <c r="B135" s="7" t="s">
        <v>477</v>
      </c>
      <c r="C135" s="8" t="s">
        <v>10</v>
      </c>
      <c r="D135" s="75"/>
      <c r="E135" s="13"/>
    </row>
    <row r="136" spans="1:5" s="11" customFormat="1" ht="15" customHeight="1">
      <c r="A136" s="64" t="s">
        <v>324</v>
      </c>
      <c r="B136" s="7" t="s">
        <v>322</v>
      </c>
      <c r="C136" s="8" t="s">
        <v>10</v>
      </c>
      <c r="D136" s="75"/>
      <c r="E136" s="13"/>
    </row>
    <row r="137" spans="1:5" s="11" customFormat="1" ht="15" customHeight="1">
      <c r="A137" s="64" t="s">
        <v>128</v>
      </c>
      <c r="B137" s="26" t="s">
        <v>325</v>
      </c>
      <c r="C137" s="8"/>
      <c r="D137" s="75"/>
      <c r="E137" s="13"/>
    </row>
    <row r="138" spans="1:5" s="11" customFormat="1" ht="15" customHeight="1">
      <c r="A138" s="64" t="s">
        <v>326</v>
      </c>
      <c r="B138" s="7" t="s">
        <v>360</v>
      </c>
      <c r="C138" s="8" t="s">
        <v>12</v>
      </c>
      <c r="D138" s="75"/>
      <c r="E138" s="13"/>
    </row>
    <row r="139" spans="1:5" s="11" customFormat="1" ht="15" customHeight="1">
      <c r="A139" s="64" t="s">
        <v>356</v>
      </c>
      <c r="B139" s="7" t="s">
        <v>362</v>
      </c>
      <c r="C139" s="8" t="s">
        <v>12</v>
      </c>
      <c r="D139" s="75"/>
      <c r="E139" s="13"/>
    </row>
    <row r="140" spans="1:5" s="11" customFormat="1" ht="15" customHeight="1">
      <c r="A140" s="64" t="s">
        <v>361</v>
      </c>
      <c r="B140" s="7" t="s">
        <v>363</v>
      </c>
      <c r="C140" s="8" t="s">
        <v>12</v>
      </c>
      <c r="D140" s="75"/>
      <c r="E140" s="13"/>
    </row>
    <row r="141" spans="1:5" s="11" customFormat="1" ht="15" customHeight="1">
      <c r="A141" s="64" t="s">
        <v>328</v>
      </c>
      <c r="B141" s="7" t="s">
        <v>365</v>
      </c>
      <c r="C141" s="8" t="s">
        <v>12</v>
      </c>
      <c r="D141" s="75"/>
      <c r="E141" s="13"/>
    </row>
    <row r="142" spans="1:5" s="11" customFormat="1" ht="15" customHeight="1">
      <c r="A142" s="64" t="s">
        <v>425</v>
      </c>
      <c r="B142" s="7" t="s">
        <v>426</v>
      </c>
      <c r="C142" s="8" t="s">
        <v>12</v>
      </c>
      <c r="D142" s="75"/>
      <c r="E142" s="13"/>
    </row>
    <row r="143" spans="1:5" s="11" customFormat="1" ht="15" customHeight="1">
      <c r="A143" s="64" t="s">
        <v>364</v>
      </c>
      <c r="B143" s="7" t="s">
        <v>327</v>
      </c>
      <c r="C143" s="8" t="s">
        <v>12</v>
      </c>
      <c r="D143" s="75"/>
      <c r="E143" s="13"/>
    </row>
    <row r="144" spans="1:5" s="11" customFormat="1" ht="15" customHeight="1">
      <c r="A144" s="64" t="s">
        <v>476</v>
      </c>
      <c r="B144" s="7" t="s">
        <v>475</v>
      </c>
      <c r="C144" s="8" t="s">
        <v>12</v>
      </c>
      <c r="D144" s="75"/>
      <c r="E144" s="13"/>
    </row>
    <row r="145" spans="1:6" s="11" customFormat="1" ht="15" customHeight="1">
      <c r="A145" s="64"/>
      <c r="B145" s="5" t="s">
        <v>182</v>
      </c>
      <c r="C145" s="5"/>
      <c r="D145" s="75"/>
      <c r="E145" s="55"/>
      <c r="F145" s="39"/>
    </row>
    <row r="146" spans="1:5" s="11" customFormat="1" ht="15" customHeight="1">
      <c r="A146" s="33" t="s">
        <v>83</v>
      </c>
      <c r="B146" s="4" t="s">
        <v>24</v>
      </c>
      <c r="C146" s="8"/>
      <c r="D146" s="75"/>
      <c r="E146" s="13"/>
    </row>
    <row r="147" spans="1:5" s="11" customFormat="1" ht="15" customHeight="1">
      <c r="A147" s="64"/>
      <c r="B147" s="6" t="s">
        <v>48</v>
      </c>
      <c r="C147" s="8"/>
      <c r="D147" s="75"/>
      <c r="E147" s="13"/>
    </row>
    <row r="148" spans="1:5" s="2" customFormat="1" ht="15" customHeight="1">
      <c r="A148" s="64" t="s">
        <v>129</v>
      </c>
      <c r="B148" s="7" t="s">
        <v>191</v>
      </c>
      <c r="C148" s="8"/>
      <c r="D148" s="75"/>
      <c r="E148" s="7"/>
    </row>
    <row r="149" spans="1:5" s="2" customFormat="1" ht="15" customHeight="1">
      <c r="A149" s="64"/>
      <c r="B149" s="40" t="s">
        <v>366</v>
      </c>
      <c r="C149" s="8" t="s">
        <v>10</v>
      </c>
      <c r="D149" s="75"/>
      <c r="E149" s="7"/>
    </row>
    <row r="150" spans="1:5" s="2" customFormat="1" ht="15" customHeight="1">
      <c r="A150" s="64"/>
      <c r="B150" s="40" t="s">
        <v>190</v>
      </c>
      <c r="C150" s="8" t="s">
        <v>10</v>
      </c>
      <c r="D150" s="75"/>
      <c r="E150" s="7"/>
    </row>
    <row r="151" spans="1:5" s="2" customFormat="1" ht="15" customHeight="1">
      <c r="A151" s="64" t="s">
        <v>130</v>
      </c>
      <c r="B151" s="7" t="s">
        <v>211</v>
      </c>
      <c r="C151" s="8"/>
      <c r="D151" s="75"/>
      <c r="E151" s="7"/>
    </row>
    <row r="152" spans="1:5" s="2" customFormat="1" ht="15" customHeight="1">
      <c r="A152" s="64"/>
      <c r="B152" s="40" t="s">
        <v>190</v>
      </c>
      <c r="C152" s="8" t="s">
        <v>10</v>
      </c>
      <c r="D152" s="75"/>
      <c r="E152" s="7"/>
    </row>
    <row r="153" spans="1:5" s="2" customFormat="1" ht="15" customHeight="1">
      <c r="A153" s="64" t="s">
        <v>319</v>
      </c>
      <c r="B153" s="7" t="s">
        <v>370</v>
      </c>
      <c r="C153" s="8" t="s">
        <v>12</v>
      </c>
      <c r="D153" s="75"/>
      <c r="E153" s="7"/>
    </row>
    <row r="154" spans="1:5" s="2" customFormat="1" ht="15" customHeight="1">
      <c r="A154" s="64" t="s">
        <v>236</v>
      </c>
      <c r="B154" s="7" t="s">
        <v>318</v>
      </c>
      <c r="C154" s="8" t="s">
        <v>10</v>
      </c>
      <c r="D154" s="75"/>
      <c r="E154" s="7"/>
    </row>
    <row r="155" spans="1:5" s="2" customFormat="1" ht="15" customHeight="1">
      <c r="A155" s="64" t="s">
        <v>131</v>
      </c>
      <c r="B155" s="7" t="s">
        <v>367</v>
      </c>
      <c r="C155" s="8"/>
      <c r="D155" s="75"/>
      <c r="E155" s="7"/>
    </row>
    <row r="156" spans="1:5" s="2" customFormat="1" ht="15" customHeight="1">
      <c r="A156" s="64"/>
      <c r="B156" s="40" t="s">
        <v>366</v>
      </c>
      <c r="C156" s="8" t="s">
        <v>10</v>
      </c>
      <c r="D156" s="75"/>
      <c r="E156" s="7"/>
    </row>
    <row r="157" spans="1:5" s="2" customFormat="1" ht="15" customHeight="1">
      <c r="A157" s="64"/>
      <c r="B157" s="40" t="s">
        <v>190</v>
      </c>
      <c r="C157" s="8" t="s">
        <v>10</v>
      </c>
      <c r="D157" s="75"/>
      <c r="E157" s="7"/>
    </row>
    <row r="158" spans="1:5" s="2" customFormat="1" ht="15" customHeight="1">
      <c r="A158" s="64" t="s">
        <v>132</v>
      </c>
      <c r="B158" s="7" t="s">
        <v>25</v>
      </c>
      <c r="C158" s="8"/>
      <c r="D158" s="75"/>
      <c r="E158" s="7"/>
    </row>
    <row r="159" spans="1:5" s="2" customFormat="1" ht="15" customHeight="1">
      <c r="A159" s="64" t="s">
        <v>139</v>
      </c>
      <c r="B159" s="7" t="s">
        <v>497</v>
      </c>
      <c r="C159" s="8" t="s">
        <v>12</v>
      </c>
      <c r="D159" s="75"/>
      <c r="E159" s="7"/>
    </row>
    <row r="160" spans="1:5" s="2" customFormat="1" ht="15" customHeight="1">
      <c r="A160" s="64" t="s">
        <v>368</v>
      </c>
      <c r="B160" s="7" t="s">
        <v>369</v>
      </c>
      <c r="C160" s="8" t="s">
        <v>12</v>
      </c>
      <c r="D160" s="75"/>
      <c r="E160" s="7"/>
    </row>
    <row r="161" spans="1:5" s="2" customFormat="1" ht="15" customHeight="1">
      <c r="A161" s="64" t="s">
        <v>371</v>
      </c>
      <c r="B161" s="7" t="s">
        <v>498</v>
      </c>
      <c r="C161" s="8" t="s">
        <v>12</v>
      </c>
      <c r="D161" s="75"/>
      <c r="E161" s="7"/>
    </row>
    <row r="162" spans="1:5" s="2" customFormat="1" ht="15" customHeight="1">
      <c r="A162" s="64" t="s">
        <v>133</v>
      </c>
      <c r="B162" s="7" t="s">
        <v>54</v>
      </c>
      <c r="C162" s="8" t="s">
        <v>10</v>
      </c>
      <c r="D162" s="75"/>
      <c r="E162" s="7"/>
    </row>
    <row r="163" spans="1:5" s="2" customFormat="1" ht="15" customHeight="1">
      <c r="A163" s="64" t="s">
        <v>134</v>
      </c>
      <c r="B163" s="7" t="s">
        <v>499</v>
      </c>
      <c r="C163" s="8" t="s">
        <v>10</v>
      </c>
      <c r="D163" s="75"/>
      <c r="E163" s="7"/>
    </row>
    <row r="164" spans="1:5" s="2" customFormat="1" ht="15" customHeight="1">
      <c r="A164" s="64" t="s">
        <v>479</v>
      </c>
      <c r="B164" s="7" t="s">
        <v>480</v>
      </c>
      <c r="C164" s="8" t="s">
        <v>10</v>
      </c>
      <c r="D164" s="75"/>
      <c r="E164" s="7"/>
    </row>
    <row r="165" spans="1:5" s="2" customFormat="1" ht="15" customHeight="1">
      <c r="A165" s="64" t="s">
        <v>237</v>
      </c>
      <c r="B165" s="7" t="s">
        <v>56</v>
      </c>
      <c r="C165" s="8" t="s">
        <v>10</v>
      </c>
      <c r="D165" s="75"/>
      <c r="E165" s="7"/>
    </row>
    <row r="166" spans="1:5" s="2" customFormat="1" ht="15" customHeight="1">
      <c r="A166" s="64" t="s">
        <v>135</v>
      </c>
      <c r="B166" s="7" t="s">
        <v>320</v>
      </c>
      <c r="C166" s="8" t="s">
        <v>10</v>
      </c>
      <c r="D166" s="75"/>
      <c r="E166" s="7"/>
    </row>
    <row r="167" spans="1:5" s="2" customFormat="1" ht="15" customHeight="1">
      <c r="A167" s="64" t="s">
        <v>136</v>
      </c>
      <c r="B167" s="7" t="s">
        <v>390</v>
      </c>
      <c r="C167" s="8" t="s">
        <v>10</v>
      </c>
      <c r="D167" s="75"/>
      <c r="E167" s="7"/>
    </row>
    <row r="168" spans="1:5" s="2" customFormat="1" ht="15" customHeight="1">
      <c r="A168" s="64" t="s">
        <v>137</v>
      </c>
      <c r="B168" s="7" t="s">
        <v>481</v>
      </c>
      <c r="C168" s="8" t="s">
        <v>10</v>
      </c>
      <c r="D168" s="75"/>
      <c r="E168" s="7"/>
    </row>
    <row r="169" spans="1:5" s="2" customFormat="1" ht="15" customHeight="1">
      <c r="A169" s="64" t="s">
        <v>137</v>
      </c>
      <c r="B169" s="7" t="s">
        <v>73</v>
      </c>
      <c r="C169" s="8" t="s">
        <v>10</v>
      </c>
      <c r="D169" s="75"/>
      <c r="E169" s="7"/>
    </row>
    <row r="170" spans="1:5" s="2" customFormat="1" ht="15" customHeight="1">
      <c r="A170" s="64" t="s">
        <v>138</v>
      </c>
      <c r="B170" s="7" t="s">
        <v>414</v>
      </c>
      <c r="C170" s="8" t="s">
        <v>12</v>
      </c>
      <c r="D170" s="75"/>
      <c r="E170" s="7"/>
    </row>
    <row r="171" spans="1:6" s="11" customFormat="1" ht="15" customHeight="1">
      <c r="A171" s="64"/>
      <c r="B171" s="5" t="s">
        <v>181</v>
      </c>
      <c r="C171" s="5"/>
      <c r="D171" s="75"/>
      <c r="E171" s="55"/>
      <c r="F171" s="39"/>
    </row>
    <row r="172" spans="1:5" s="11" customFormat="1" ht="15" customHeight="1">
      <c r="A172" s="33" t="s">
        <v>84</v>
      </c>
      <c r="B172" s="4" t="s">
        <v>41</v>
      </c>
      <c r="C172" s="8"/>
      <c r="D172" s="75"/>
      <c r="E172" s="13"/>
    </row>
    <row r="173" spans="1:5" s="11" customFormat="1" ht="15" customHeight="1">
      <c r="A173" s="64"/>
      <c r="B173" s="6" t="s">
        <v>48</v>
      </c>
      <c r="C173" s="8"/>
      <c r="D173" s="75"/>
      <c r="E173" s="13"/>
    </row>
    <row r="174" spans="1:5" s="11" customFormat="1" ht="15" customHeight="1">
      <c r="A174" s="64" t="s">
        <v>140</v>
      </c>
      <c r="B174" s="7" t="s">
        <v>531</v>
      </c>
      <c r="C174" s="8" t="s">
        <v>12</v>
      </c>
      <c r="D174" s="75"/>
      <c r="E174" s="13"/>
    </row>
    <row r="175" spans="1:5" s="11" customFormat="1" ht="15" customHeight="1">
      <c r="A175" s="64" t="s">
        <v>283</v>
      </c>
      <c r="B175" s="7" t="s">
        <v>284</v>
      </c>
      <c r="C175" s="8" t="s">
        <v>12</v>
      </c>
      <c r="D175" s="75"/>
      <c r="E175" s="13"/>
    </row>
    <row r="176" spans="1:5" s="11" customFormat="1" ht="15" customHeight="1">
      <c r="A176" s="64" t="s">
        <v>415</v>
      </c>
      <c r="B176" s="7" t="s">
        <v>373</v>
      </c>
      <c r="C176" s="8" t="s">
        <v>12</v>
      </c>
      <c r="D176" s="75"/>
      <c r="E176" s="13"/>
    </row>
    <row r="177" spans="1:6" s="11" customFormat="1" ht="15" customHeight="1">
      <c r="A177" s="64"/>
      <c r="B177" s="5" t="s">
        <v>220</v>
      </c>
      <c r="C177" s="5"/>
      <c r="D177" s="75"/>
      <c r="E177" s="55"/>
      <c r="F177" s="39"/>
    </row>
    <row r="178" spans="1:5" s="11" customFormat="1" ht="15" customHeight="1">
      <c r="A178" s="33" t="s">
        <v>86</v>
      </c>
      <c r="B178" s="4" t="s">
        <v>27</v>
      </c>
      <c r="C178" s="8"/>
      <c r="D178" s="75"/>
      <c r="E178" s="13"/>
    </row>
    <row r="179" spans="1:5" s="11" customFormat="1" ht="15" customHeight="1">
      <c r="A179" s="64"/>
      <c r="B179" s="6" t="s">
        <v>48</v>
      </c>
      <c r="C179" s="8"/>
      <c r="D179" s="75"/>
      <c r="E179" s="13"/>
    </row>
    <row r="180" spans="1:5" s="11" customFormat="1" ht="15" customHeight="1">
      <c r="A180" s="64" t="s">
        <v>141</v>
      </c>
      <c r="B180" s="44" t="s">
        <v>282</v>
      </c>
      <c r="C180" s="8" t="s">
        <v>12</v>
      </c>
      <c r="D180" s="75"/>
      <c r="E180" s="13"/>
    </row>
    <row r="181" spans="1:5" s="62" customFormat="1" ht="12.75">
      <c r="A181" s="64" t="s">
        <v>378</v>
      </c>
      <c r="B181" s="44" t="s">
        <v>419</v>
      </c>
      <c r="C181" s="8" t="s">
        <v>12</v>
      </c>
      <c r="D181" s="75"/>
      <c r="E181" s="61"/>
    </row>
    <row r="182" spans="1:5" s="11" customFormat="1" ht="15" customHeight="1">
      <c r="A182" s="64" t="s">
        <v>380</v>
      </c>
      <c r="B182" s="44" t="s">
        <v>379</v>
      </c>
      <c r="C182" s="8" t="s">
        <v>12</v>
      </c>
      <c r="D182" s="75"/>
      <c r="E182" s="13"/>
    </row>
    <row r="183" spans="1:5" s="62" customFormat="1" ht="25.5">
      <c r="A183" s="64" t="s">
        <v>403</v>
      </c>
      <c r="B183" s="66" t="s">
        <v>416</v>
      </c>
      <c r="C183" s="109" t="s">
        <v>12</v>
      </c>
      <c r="D183" s="75"/>
      <c r="E183" s="61"/>
    </row>
    <row r="184" spans="1:5" s="62" customFormat="1" ht="25.5">
      <c r="A184" s="64" t="s">
        <v>404</v>
      </c>
      <c r="B184" s="66" t="s">
        <v>420</v>
      </c>
      <c r="C184" s="109" t="s">
        <v>12</v>
      </c>
      <c r="D184" s="75"/>
      <c r="E184" s="61"/>
    </row>
    <row r="185" spans="1:5" s="11" customFormat="1" ht="15" customHeight="1">
      <c r="A185" s="64" t="s">
        <v>142</v>
      </c>
      <c r="B185" s="44" t="s">
        <v>310</v>
      </c>
      <c r="C185" s="8" t="s">
        <v>12</v>
      </c>
      <c r="D185" s="75"/>
      <c r="E185" s="13"/>
    </row>
    <row r="186" spans="1:5" s="11" customFormat="1" ht="15" customHeight="1" thickBot="1">
      <c r="A186" s="110" t="s">
        <v>193</v>
      </c>
      <c r="B186" s="142" t="s">
        <v>224</v>
      </c>
      <c r="C186" s="117" t="s">
        <v>12</v>
      </c>
      <c r="D186" s="118"/>
      <c r="E186" s="119"/>
    </row>
    <row r="187" spans="1:5" s="11" customFormat="1" ht="15" customHeight="1" thickTop="1">
      <c r="A187" s="114" t="s">
        <v>143</v>
      </c>
      <c r="B187" s="115" t="s">
        <v>50</v>
      </c>
      <c r="C187" s="107" t="s">
        <v>12</v>
      </c>
      <c r="D187" s="108"/>
      <c r="E187" s="58"/>
    </row>
    <row r="188" spans="1:5" s="11" customFormat="1" ht="15" customHeight="1">
      <c r="A188" s="64" t="s">
        <v>374</v>
      </c>
      <c r="B188" s="7" t="s">
        <v>375</v>
      </c>
      <c r="C188" s="8" t="s">
        <v>12</v>
      </c>
      <c r="D188" s="75"/>
      <c r="E188" s="13"/>
    </row>
    <row r="189" spans="1:5" s="11" customFormat="1" ht="15" customHeight="1">
      <c r="A189" s="64" t="s">
        <v>144</v>
      </c>
      <c r="B189" s="26" t="s">
        <v>192</v>
      </c>
      <c r="C189" s="8" t="s">
        <v>12</v>
      </c>
      <c r="D189" s="75"/>
      <c r="E189" s="13"/>
    </row>
    <row r="190" spans="1:5" s="11" customFormat="1" ht="15" customHeight="1">
      <c r="A190" s="64" t="s">
        <v>145</v>
      </c>
      <c r="B190" s="26" t="s">
        <v>118</v>
      </c>
      <c r="C190" s="8" t="s">
        <v>12</v>
      </c>
      <c r="D190" s="75"/>
      <c r="E190" s="13"/>
    </row>
    <row r="191" spans="1:5" s="11" customFormat="1" ht="15" customHeight="1">
      <c r="A191" s="64" t="s">
        <v>376</v>
      </c>
      <c r="B191" s="7" t="s">
        <v>377</v>
      </c>
      <c r="C191" s="8" t="s">
        <v>12</v>
      </c>
      <c r="D191" s="75"/>
      <c r="E191" s="13"/>
    </row>
    <row r="192" spans="1:5" s="11" customFormat="1" ht="15" customHeight="1">
      <c r="A192" s="64" t="s">
        <v>146</v>
      </c>
      <c r="B192" s="26" t="s">
        <v>341</v>
      </c>
      <c r="C192" s="8" t="s">
        <v>12</v>
      </c>
      <c r="D192" s="75"/>
      <c r="E192" s="13"/>
    </row>
    <row r="193" spans="1:5" s="11" customFormat="1" ht="15" customHeight="1">
      <c r="A193" s="64" t="s">
        <v>500</v>
      </c>
      <c r="B193" s="26" t="s">
        <v>501</v>
      </c>
      <c r="C193" s="8" t="s">
        <v>12</v>
      </c>
      <c r="D193" s="75"/>
      <c r="E193" s="13"/>
    </row>
    <row r="194" spans="1:5" s="11" customFormat="1" ht="15" customHeight="1">
      <c r="A194" s="64" t="s">
        <v>147</v>
      </c>
      <c r="B194" s="44" t="s">
        <v>346</v>
      </c>
      <c r="C194" s="8"/>
      <c r="D194" s="75"/>
      <c r="E194" s="13"/>
    </row>
    <row r="195" spans="1:5" s="11" customFormat="1" ht="15" customHeight="1">
      <c r="A195" s="64" t="s">
        <v>348</v>
      </c>
      <c r="B195" s="44" t="s">
        <v>345</v>
      </c>
      <c r="C195" s="8" t="s">
        <v>10</v>
      </c>
      <c r="D195" s="75"/>
      <c r="E195" s="13"/>
    </row>
    <row r="196" spans="1:5" s="11" customFormat="1" ht="15" customHeight="1">
      <c r="A196" s="64" t="s">
        <v>349</v>
      </c>
      <c r="B196" s="44" t="s">
        <v>347</v>
      </c>
      <c r="C196" s="8" t="s">
        <v>10</v>
      </c>
      <c r="D196" s="75"/>
      <c r="E196" s="13"/>
    </row>
    <row r="197" spans="1:5" s="11" customFormat="1" ht="15" customHeight="1">
      <c r="A197" s="64" t="s">
        <v>194</v>
      </c>
      <c r="B197" s="7" t="s">
        <v>51</v>
      </c>
      <c r="C197" s="8" t="s">
        <v>10</v>
      </c>
      <c r="D197" s="75"/>
      <c r="E197" s="13"/>
    </row>
    <row r="198" spans="1:5" s="11" customFormat="1" ht="15" customHeight="1">
      <c r="A198" s="64" t="s">
        <v>148</v>
      </c>
      <c r="B198" s="7" t="s">
        <v>195</v>
      </c>
      <c r="C198" s="28" t="s">
        <v>10</v>
      </c>
      <c r="D198" s="75"/>
      <c r="E198" s="13"/>
    </row>
    <row r="199" spans="1:5" s="11" customFormat="1" ht="15" customHeight="1">
      <c r="A199" s="64" t="s">
        <v>149</v>
      </c>
      <c r="B199" s="7" t="s">
        <v>254</v>
      </c>
      <c r="C199" s="8" t="s">
        <v>26</v>
      </c>
      <c r="D199" s="75"/>
      <c r="E199" s="13"/>
    </row>
    <row r="200" spans="1:5" s="11" customFormat="1" ht="15" customHeight="1">
      <c r="A200" s="64" t="s">
        <v>339</v>
      </c>
      <c r="B200" s="7" t="s">
        <v>340</v>
      </c>
      <c r="C200" s="8" t="s">
        <v>12</v>
      </c>
      <c r="D200" s="75"/>
      <c r="E200" s="13"/>
    </row>
    <row r="201" spans="1:5" s="11" customFormat="1" ht="15" customHeight="1">
      <c r="A201" s="64" t="s">
        <v>407</v>
      </c>
      <c r="B201" s="7" t="s">
        <v>408</v>
      </c>
      <c r="C201" s="8" t="s">
        <v>12</v>
      </c>
      <c r="D201" s="75"/>
      <c r="E201" s="13"/>
    </row>
    <row r="202" spans="1:5" s="11" customFormat="1" ht="15" customHeight="1">
      <c r="A202" s="64" t="s">
        <v>506</v>
      </c>
      <c r="B202" s="7" t="s">
        <v>507</v>
      </c>
      <c r="C202" s="8" t="s">
        <v>12</v>
      </c>
      <c r="D202" s="75"/>
      <c r="E202" s="13"/>
    </row>
    <row r="203" spans="1:6" s="11" customFormat="1" ht="15" customHeight="1">
      <c r="A203" s="64"/>
      <c r="B203" s="5" t="s">
        <v>220</v>
      </c>
      <c r="C203" s="5"/>
      <c r="D203" s="75"/>
      <c r="E203" s="55"/>
      <c r="F203" s="39"/>
    </row>
    <row r="204" spans="1:5" s="11" customFormat="1" ht="15" customHeight="1">
      <c r="A204" s="33" t="s">
        <v>85</v>
      </c>
      <c r="B204" s="4" t="s">
        <v>28</v>
      </c>
      <c r="C204" s="8"/>
      <c r="D204" s="75"/>
      <c r="E204" s="13"/>
    </row>
    <row r="205" spans="1:5" s="11" customFormat="1" ht="15" customHeight="1">
      <c r="A205" s="64"/>
      <c r="B205" s="6" t="s">
        <v>48</v>
      </c>
      <c r="C205" s="8"/>
      <c r="D205" s="75"/>
      <c r="E205" s="13"/>
    </row>
    <row r="206" spans="1:5" s="2" customFormat="1" ht="15" customHeight="1">
      <c r="A206" s="64" t="s">
        <v>150</v>
      </c>
      <c r="B206" s="7" t="s">
        <v>421</v>
      </c>
      <c r="C206" s="8" t="s">
        <v>12</v>
      </c>
      <c r="D206" s="75"/>
      <c r="E206" s="7"/>
    </row>
    <row r="207" spans="1:5" s="11" customFormat="1" ht="15" customHeight="1">
      <c r="A207" s="64" t="s">
        <v>151</v>
      </c>
      <c r="B207" s="7" t="s">
        <v>197</v>
      </c>
      <c r="C207" s="8" t="s">
        <v>12</v>
      </c>
      <c r="D207" s="75"/>
      <c r="E207" s="13"/>
    </row>
    <row r="208" spans="1:5" s="2" customFormat="1" ht="15" customHeight="1">
      <c r="A208" s="64" t="s">
        <v>402</v>
      </c>
      <c r="B208" s="7" t="s">
        <v>350</v>
      </c>
      <c r="C208" s="8" t="s">
        <v>12</v>
      </c>
      <c r="D208" s="75"/>
      <c r="E208" s="7"/>
    </row>
    <row r="209" spans="1:6" s="11" customFormat="1" ht="15" customHeight="1">
      <c r="A209" s="64"/>
      <c r="B209" s="5" t="s">
        <v>180</v>
      </c>
      <c r="C209" s="5"/>
      <c r="D209" s="75"/>
      <c r="E209" s="55"/>
      <c r="F209" s="39"/>
    </row>
    <row r="210" spans="1:5" s="11" customFormat="1" ht="15" customHeight="1">
      <c r="A210" s="33" t="s">
        <v>87</v>
      </c>
      <c r="B210" s="4" t="s">
        <v>29</v>
      </c>
      <c r="C210" s="8"/>
      <c r="D210" s="75"/>
      <c r="E210" s="13"/>
    </row>
    <row r="211" spans="1:5" s="11" customFormat="1" ht="15" customHeight="1">
      <c r="A211" s="64"/>
      <c r="B211" s="6" t="s">
        <v>48</v>
      </c>
      <c r="C211" s="8"/>
      <c r="D211" s="75"/>
      <c r="E211" s="13"/>
    </row>
    <row r="212" spans="1:5" s="11" customFormat="1" ht="15" customHeight="1">
      <c r="A212" s="64" t="s">
        <v>87</v>
      </c>
      <c r="B212" s="26" t="s">
        <v>222</v>
      </c>
      <c r="C212" s="8"/>
      <c r="D212" s="75"/>
      <c r="E212" s="13"/>
    </row>
    <row r="213" spans="1:5" s="11" customFormat="1" ht="12.75">
      <c r="A213" s="64"/>
      <c r="B213" s="40" t="s">
        <v>381</v>
      </c>
      <c r="C213" s="8" t="s">
        <v>4</v>
      </c>
      <c r="D213" s="75"/>
      <c r="E213" s="13"/>
    </row>
    <row r="214" spans="1:5" s="11" customFormat="1" ht="12.75">
      <c r="A214" s="64"/>
      <c r="B214" s="40" t="s">
        <v>382</v>
      </c>
      <c r="C214" s="8" t="s">
        <v>4</v>
      </c>
      <c r="D214" s="75"/>
      <c r="E214" s="13"/>
    </row>
    <row r="215" spans="1:5" s="11" customFormat="1" ht="15" customHeight="1">
      <c r="A215" s="64" t="s">
        <v>152</v>
      </c>
      <c r="B215" s="26" t="s">
        <v>198</v>
      </c>
      <c r="C215" s="8" t="s">
        <v>26</v>
      </c>
      <c r="D215" s="75"/>
      <c r="E215" s="13"/>
    </row>
    <row r="216" spans="1:5" s="11" customFormat="1" ht="15" customHeight="1">
      <c r="A216" s="64" t="s">
        <v>272</v>
      </c>
      <c r="B216" s="7" t="s">
        <v>274</v>
      </c>
      <c r="C216" s="8"/>
      <c r="D216" s="75"/>
      <c r="E216" s="13"/>
    </row>
    <row r="217" spans="1:5" s="11" customFormat="1" ht="15" customHeight="1">
      <c r="A217" s="64"/>
      <c r="B217" s="27" t="s">
        <v>66</v>
      </c>
      <c r="C217" s="8" t="s">
        <v>10</v>
      </c>
      <c r="D217" s="75"/>
      <c r="E217" s="13"/>
    </row>
    <row r="218" spans="1:5" s="11" customFormat="1" ht="15" customHeight="1">
      <c r="A218" s="64"/>
      <c r="B218" s="27" t="s">
        <v>67</v>
      </c>
      <c r="C218" s="8" t="s">
        <v>10</v>
      </c>
      <c r="D218" s="75"/>
      <c r="E218" s="13"/>
    </row>
    <row r="219" spans="1:5" s="11" customFormat="1" ht="15" customHeight="1">
      <c r="A219" s="64"/>
      <c r="B219" s="27" t="s">
        <v>199</v>
      </c>
      <c r="C219" s="8" t="s">
        <v>10</v>
      </c>
      <c r="D219" s="75"/>
      <c r="E219" s="13"/>
    </row>
    <row r="220" spans="1:5" s="11" customFormat="1" ht="15" customHeight="1">
      <c r="A220" s="64" t="s">
        <v>273</v>
      </c>
      <c r="B220" s="7" t="s">
        <v>275</v>
      </c>
      <c r="C220" s="8"/>
      <c r="D220" s="75"/>
      <c r="E220" s="13"/>
    </row>
    <row r="221" spans="1:5" s="11" customFormat="1" ht="15" customHeight="1">
      <c r="A221" s="64"/>
      <c r="B221" s="40" t="s">
        <v>317</v>
      </c>
      <c r="C221" s="8" t="s">
        <v>10</v>
      </c>
      <c r="D221" s="75"/>
      <c r="E221" s="13"/>
    </row>
    <row r="222" spans="1:5" s="11" customFormat="1" ht="15" customHeight="1">
      <c r="A222" s="64"/>
      <c r="B222" s="40" t="s">
        <v>296</v>
      </c>
      <c r="C222" s="8" t="s">
        <v>10</v>
      </c>
      <c r="D222" s="75"/>
      <c r="E222" s="13"/>
    </row>
    <row r="223" spans="1:5" s="11" customFormat="1" ht="15" customHeight="1">
      <c r="A223" s="64"/>
      <c r="B223" s="40" t="s">
        <v>297</v>
      </c>
      <c r="C223" s="8" t="s">
        <v>10</v>
      </c>
      <c r="D223" s="75"/>
      <c r="E223" s="13"/>
    </row>
    <row r="224" spans="1:5" s="11" customFormat="1" ht="15" customHeight="1">
      <c r="A224" s="64" t="s">
        <v>153</v>
      </c>
      <c r="B224" s="7" t="s">
        <v>30</v>
      </c>
      <c r="C224" s="8"/>
      <c r="D224" s="75"/>
      <c r="E224" s="13"/>
    </row>
    <row r="225" spans="1:5" s="11" customFormat="1" ht="15" customHeight="1">
      <c r="A225" s="64" t="s">
        <v>268</v>
      </c>
      <c r="B225" s="7" t="s">
        <v>269</v>
      </c>
      <c r="C225" s="8"/>
      <c r="D225" s="75"/>
      <c r="E225" s="13"/>
    </row>
    <row r="226" spans="1:5" s="11" customFormat="1" ht="15" customHeight="1">
      <c r="A226" s="64"/>
      <c r="B226" s="27" t="s">
        <v>221</v>
      </c>
      <c r="C226" s="8" t="s">
        <v>10</v>
      </c>
      <c r="D226" s="75"/>
      <c r="E226" s="13"/>
    </row>
    <row r="227" spans="1:5" s="11" customFormat="1" ht="15" customHeight="1">
      <c r="A227" s="64"/>
      <c r="B227" s="27" t="s">
        <v>64</v>
      </c>
      <c r="C227" s="8" t="s">
        <v>10</v>
      </c>
      <c r="D227" s="75"/>
      <c r="E227" s="13"/>
    </row>
    <row r="228" spans="1:5" s="11" customFormat="1" ht="15" customHeight="1">
      <c r="A228" s="64"/>
      <c r="B228" s="27" t="s">
        <v>65</v>
      </c>
      <c r="C228" s="8" t="s">
        <v>10</v>
      </c>
      <c r="D228" s="75"/>
      <c r="E228" s="13"/>
    </row>
    <row r="229" spans="1:5" s="11" customFormat="1" ht="15" customHeight="1">
      <c r="A229" s="64"/>
      <c r="B229" s="27" t="s">
        <v>202</v>
      </c>
      <c r="C229" s="8" t="s">
        <v>10</v>
      </c>
      <c r="D229" s="75"/>
      <c r="E229" s="13"/>
    </row>
    <row r="230" spans="1:5" s="11" customFormat="1" ht="15" customHeight="1">
      <c r="A230" s="64" t="s">
        <v>270</v>
      </c>
      <c r="B230" s="7" t="s">
        <v>271</v>
      </c>
      <c r="C230" s="8"/>
      <c r="D230" s="75"/>
      <c r="E230" s="13"/>
    </row>
    <row r="231" spans="1:5" s="11" customFormat="1" ht="15" customHeight="1">
      <c r="A231" s="64"/>
      <c r="B231" s="27" t="s">
        <v>221</v>
      </c>
      <c r="C231" s="8" t="s">
        <v>10</v>
      </c>
      <c r="D231" s="75"/>
      <c r="E231" s="13"/>
    </row>
    <row r="232" spans="1:5" s="11" customFormat="1" ht="15" customHeight="1">
      <c r="A232" s="64"/>
      <c r="B232" s="27" t="s">
        <v>64</v>
      </c>
      <c r="C232" s="8" t="s">
        <v>10</v>
      </c>
      <c r="D232" s="75"/>
      <c r="E232" s="13"/>
    </row>
    <row r="233" spans="1:5" s="11" customFormat="1" ht="15" customHeight="1">
      <c r="A233" s="64"/>
      <c r="B233" s="27" t="s">
        <v>65</v>
      </c>
      <c r="C233" s="8" t="s">
        <v>10</v>
      </c>
      <c r="D233" s="75"/>
      <c r="E233" s="13"/>
    </row>
    <row r="234" spans="1:5" s="11" customFormat="1" ht="15" customHeight="1">
      <c r="A234" s="64"/>
      <c r="B234" s="27" t="s">
        <v>202</v>
      </c>
      <c r="C234" s="8" t="s">
        <v>10</v>
      </c>
      <c r="D234" s="75"/>
      <c r="E234" s="13"/>
    </row>
    <row r="235" spans="1:5" s="11" customFormat="1" ht="15" customHeight="1">
      <c r="A235" s="64" t="s">
        <v>155</v>
      </c>
      <c r="B235" s="26" t="s">
        <v>228</v>
      </c>
      <c r="C235" s="8"/>
      <c r="D235" s="75"/>
      <c r="E235" s="13"/>
    </row>
    <row r="236" spans="1:5" s="11" customFormat="1" ht="15" customHeight="1">
      <c r="A236" s="64"/>
      <c r="B236" s="40" t="s">
        <v>230</v>
      </c>
      <c r="C236" s="8" t="s">
        <v>26</v>
      </c>
      <c r="D236" s="75"/>
      <c r="E236" s="13"/>
    </row>
    <row r="237" spans="1:5" s="11" customFormat="1" ht="15" customHeight="1">
      <c r="A237" s="64"/>
      <c r="B237" s="40" t="s">
        <v>298</v>
      </c>
      <c r="C237" s="8" t="s">
        <v>26</v>
      </c>
      <c r="D237" s="75"/>
      <c r="E237" s="13"/>
    </row>
    <row r="238" spans="1:5" s="11" customFormat="1" ht="15" customHeight="1">
      <c r="A238" s="64" t="s">
        <v>238</v>
      </c>
      <c r="B238" s="26" t="s">
        <v>231</v>
      </c>
      <c r="C238" s="8" t="s">
        <v>26</v>
      </c>
      <c r="D238" s="75"/>
      <c r="E238" s="13"/>
    </row>
    <row r="239" spans="1:5" s="11" customFormat="1" ht="15" customHeight="1">
      <c r="A239" s="64" t="s">
        <v>239</v>
      </c>
      <c r="B239" s="26" t="s">
        <v>227</v>
      </c>
      <c r="C239" s="8" t="s">
        <v>26</v>
      </c>
      <c r="D239" s="75"/>
      <c r="E239" s="13"/>
    </row>
    <row r="240" spans="1:5" s="11" customFormat="1" ht="15" customHeight="1">
      <c r="A240" s="64" t="s">
        <v>240</v>
      </c>
      <c r="B240" s="26" t="s">
        <v>229</v>
      </c>
      <c r="C240" s="8" t="s">
        <v>26</v>
      </c>
      <c r="D240" s="75"/>
      <c r="E240" s="13"/>
    </row>
    <row r="241" spans="1:5" s="11" customFormat="1" ht="15" customHeight="1">
      <c r="A241" s="64" t="s">
        <v>241</v>
      </c>
      <c r="B241" s="26" t="s">
        <v>234</v>
      </c>
      <c r="C241" s="8" t="s">
        <v>26</v>
      </c>
      <c r="D241" s="75"/>
      <c r="E241" s="13"/>
    </row>
    <row r="242" spans="1:5" s="11" customFormat="1" ht="15" customHeight="1">
      <c r="A242" s="64" t="s">
        <v>242</v>
      </c>
      <c r="B242" s="7" t="s">
        <v>428</v>
      </c>
      <c r="C242" s="8" t="s">
        <v>26</v>
      </c>
      <c r="D242" s="75"/>
      <c r="E242" s="13"/>
    </row>
    <row r="243" spans="1:5" s="11" customFormat="1" ht="15" customHeight="1">
      <c r="A243" s="64" t="s">
        <v>427</v>
      </c>
      <c r="B243" s="26" t="s">
        <v>72</v>
      </c>
      <c r="C243" s="8" t="s">
        <v>26</v>
      </c>
      <c r="D243" s="75"/>
      <c r="E243" s="13"/>
    </row>
    <row r="244" spans="1:5" s="11" customFormat="1" ht="15" customHeight="1">
      <c r="A244" s="64" t="s">
        <v>154</v>
      </c>
      <c r="B244" s="6" t="s">
        <v>52</v>
      </c>
      <c r="C244" s="8"/>
      <c r="D244" s="75"/>
      <c r="E244" s="13"/>
    </row>
    <row r="245" spans="1:5" s="11" customFormat="1" ht="15" customHeight="1">
      <c r="A245" s="64" t="s">
        <v>156</v>
      </c>
      <c r="B245" s="7" t="s">
        <v>31</v>
      </c>
      <c r="C245" s="8" t="s">
        <v>26</v>
      </c>
      <c r="D245" s="75"/>
      <c r="E245" s="13"/>
    </row>
    <row r="246" spans="1:5" s="11" customFormat="1" ht="15" customHeight="1">
      <c r="A246" s="64" t="s">
        <v>157</v>
      </c>
      <c r="B246" s="7" t="s">
        <v>299</v>
      </c>
      <c r="C246" s="8" t="s">
        <v>26</v>
      </c>
      <c r="D246" s="75"/>
      <c r="E246" s="13"/>
    </row>
    <row r="247" spans="1:5" s="11" customFormat="1" ht="15" customHeight="1">
      <c r="A247" s="64" t="s">
        <v>158</v>
      </c>
      <c r="B247" s="26" t="s">
        <v>200</v>
      </c>
      <c r="C247" s="8" t="s">
        <v>26</v>
      </c>
      <c r="D247" s="75"/>
      <c r="E247" s="13"/>
    </row>
    <row r="248" spans="1:5" s="11" customFormat="1" ht="15" customHeight="1">
      <c r="A248" s="64" t="s">
        <v>159</v>
      </c>
      <c r="B248" s="26" t="s">
        <v>212</v>
      </c>
      <c r="C248" s="8" t="s">
        <v>26</v>
      </c>
      <c r="D248" s="75"/>
      <c r="E248" s="13"/>
    </row>
    <row r="249" spans="1:5" s="11" customFormat="1" ht="15" customHeight="1">
      <c r="A249" s="64" t="s">
        <v>397</v>
      </c>
      <c r="B249" s="7" t="s">
        <v>32</v>
      </c>
      <c r="C249" s="8" t="s">
        <v>26</v>
      </c>
      <c r="D249" s="75"/>
      <c r="E249" s="13"/>
    </row>
    <row r="250" spans="1:5" s="11" customFormat="1" ht="15" customHeight="1">
      <c r="A250" s="64" t="s">
        <v>398</v>
      </c>
      <c r="B250" s="7" t="s">
        <v>399</v>
      </c>
      <c r="C250" s="8" t="s">
        <v>26</v>
      </c>
      <c r="D250" s="75"/>
      <c r="E250" s="13"/>
    </row>
    <row r="251" spans="1:5" s="11" customFormat="1" ht="15" customHeight="1">
      <c r="A251" s="64" t="s">
        <v>243</v>
      </c>
      <c r="B251" s="7" t="s">
        <v>300</v>
      </c>
      <c r="C251" s="8" t="s">
        <v>26</v>
      </c>
      <c r="D251" s="75"/>
      <c r="E251" s="13"/>
    </row>
    <row r="252" spans="1:5" s="11" customFormat="1" ht="15" customHeight="1">
      <c r="A252" s="64" t="s">
        <v>160</v>
      </c>
      <c r="B252" s="7" t="s">
        <v>201</v>
      </c>
      <c r="C252" s="8" t="s">
        <v>26</v>
      </c>
      <c r="D252" s="75"/>
      <c r="E252" s="13"/>
    </row>
    <row r="253" spans="1:5" s="11" customFormat="1" ht="15" customHeight="1">
      <c r="A253" s="64" t="s">
        <v>400</v>
      </c>
      <c r="B253" s="7" t="s">
        <v>401</v>
      </c>
      <c r="C253" s="8" t="s">
        <v>26</v>
      </c>
      <c r="D253" s="75"/>
      <c r="E253" s="13"/>
    </row>
    <row r="254" spans="1:5" s="11" customFormat="1" ht="15" customHeight="1">
      <c r="A254" s="64" t="s">
        <v>405</v>
      </c>
      <c r="B254" s="7" t="s">
        <v>410</v>
      </c>
      <c r="C254" s="8" t="s">
        <v>26</v>
      </c>
      <c r="D254" s="75"/>
      <c r="E254" s="13"/>
    </row>
    <row r="255" spans="1:5" s="11" customFormat="1" ht="15" customHeight="1">
      <c r="A255" s="64" t="s">
        <v>409</v>
      </c>
      <c r="B255" s="7" t="s">
        <v>406</v>
      </c>
      <c r="C255" s="8" t="s">
        <v>26</v>
      </c>
      <c r="D255" s="75"/>
      <c r="E255" s="13"/>
    </row>
    <row r="256" spans="1:5" s="11" customFormat="1" ht="15" customHeight="1">
      <c r="A256" s="64" t="s">
        <v>485</v>
      </c>
      <c r="B256" s="7" t="s">
        <v>486</v>
      </c>
      <c r="C256" s="8" t="s">
        <v>12</v>
      </c>
      <c r="D256" s="75"/>
      <c r="E256" s="13"/>
    </row>
    <row r="257" spans="1:5" s="11" customFormat="1" ht="15" customHeight="1">
      <c r="A257" s="64" t="s">
        <v>502</v>
      </c>
      <c r="B257" s="7" t="s">
        <v>503</v>
      </c>
      <c r="C257" s="8" t="s">
        <v>26</v>
      </c>
      <c r="D257" s="75"/>
      <c r="E257" s="13"/>
    </row>
    <row r="258" spans="1:6" s="11" customFormat="1" ht="15" customHeight="1" thickBot="1">
      <c r="A258" s="110"/>
      <c r="B258" s="18" t="s">
        <v>174</v>
      </c>
      <c r="C258" s="18"/>
      <c r="D258" s="118"/>
      <c r="E258" s="56"/>
      <c r="F258" s="39"/>
    </row>
    <row r="259" spans="1:5" s="11" customFormat="1" ht="15" customHeight="1" thickTop="1">
      <c r="A259" s="63" t="s">
        <v>88</v>
      </c>
      <c r="B259" s="17" t="s">
        <v>33</v>
      </c>
      <c r="C259" s="107"/>
      <c r="D259" s="108"/>
      <c r="E259" s="58"/>
    </row>
    <row r="260" spans="1:5" s="11" customFormat="1" ht="15" customHeight="1">
      <c r="A260" s="64"/>
      <c r="B260" s="6" t="s">
        <v>48</v>
      </c>
      <c r="C260" s="8"/>
      <c r="D260" s="75"/>
      <c r="E260" s="13"/>
    </row>
    <row r="261" spans="1:5" s="11" customFormat="1" ht="15" customHeight="1">
      <c r="A261" s="64" t="s">
        <v>88</v>
      </c>
      <c r="B261" s="7" t="s">
        <v>222</v>
      </c>
      <c r="C261" s="28"/>
      <c r="D261" s="75"/>
      <c r="E261" s="13"/>
    </row>
    <row r="262" spans="1:5" s="11" customFormat="1" ht="15" customHeight="1">
      <c r="A262" s="64"/>
      <c r="B262" s="40" t="s">
        <v>381</v>
      </c>
      <c r="C262" s="28" t="s">
        <v>34</v>
      </c>
      <c r="D262" s="75"/>
      <c r="E262" s="13"/>
    </row>
    <row r="263" spans="1:5" s="11" customFormat="1" ht="15" customHeight="1">
      <c r="A263" s="64" t="s">
        <v>208</v>
      </c>
      <c r="B263" s="7" t="s">
        <v>512</v>
      </c>
      <c r="C263" s="8" t="s">
        <v>26</v>
      </c>
      <c r="D263" s="75"/>
      <c r="E263" s="13"/>
    </row>
    <row r="264" spans="1:5" s="11" customFormat="1" ht="15" customHeight="1">
      <c r="A264" s="64" t="s">
        <v>209</v>
      </c>
      <c r="B264" s="7" t="s">
        <v>264</v>
      </c>
      <c r="C264" s="8"/>
      <c r="D264" s="75"/>
      <c r="E264" s="13"/>
    </row>
    <row r="265" spans="1:5" s="11" customFormat="1" ht="15" customHeight="1">
      <c r="A265" s="64"/>
      <c r="B265" s="40" t="s">
        <v>223</v>
      </c>
      <c r="C265" s="8" t="s">
        <v>10</v>
      </c>
      <c r="D265" s="75"/>
      <c r="E265" s="13"/>
    </row>
    <row r="266" spans="1:5" s="11" customFormat="1" ht="15" customHeight="1">
      <c r="A266" s="64"/>
      <c r="B266" s="40" t="s">
        <v>301</v>
      </c>
      <c r="C266" s="8" t="s">
        <v>10</v>
      </c>
      <c r="D266" s="75"/>
      <c r="E266" s="13"/>
    </row>
    <row r="267" spans="1:5" s="11" customFormat="1" ht="15" customHeight="1">
      <c r="A267" s="64"/>
      <c r="B267" s="40" t="s">
        <v>490</v>
      </c>
      <c r="C267" s="8" t="s">
        <v>10</v>
      </c>
      <c r="D267" s="75"/>
      <c r="E267" s="13"/>
    </row>
    <row r="268" spans="1:5" s="11" customFormat="1" ht="15" customHeight="1">
      <c r="A268" s="64" t="s">
        <v>315</v>
      </c>
      <c r="B268" s="7" t="s">
        <v>316</v>
      </c>
      <c r="C268" s="8" t="s">
        <v>26</v>
      </c>
      <c r="D268" s="75"/>
      <c r="E268" s="13"/>
    </row>
    <row r="269" spans="1:5" s="11" customFormat="1" ht="15" customHeight="1">
      <c r="A269" s="64" t="s">
        <v>161</v>
      </c>
      <c r="B269" s="7" t="s">
        <v>203</v>
      </c>
      <c r="C269" s="8"/>
      <c r="D269" s="75"/>
      <c r="E269" s="13"/>
    </row>
    <row r="270" spans="1:5" s="11" customFormat="1" ht="15" customHeight="1">
      <c r="A270" s="64"/>
      <c r="B270" s="40" t="s">
        <v>496</v>
      </c>
      <c r="C270" s="28" t="s">
        <v>34</v>
      </c>
      <c r="D270" s="75"/>
      <c r="E270" s="13"/>
    </row>
    <row r="271" spans="1:5" s="11" customFormat="1" ht="15" customHeight="1">
      <c r="A271" s="64"/>
      <c r="B271" s="40" t="s">
        <v>494</v>
      </c>
      <c r="C271" s="28" t="s">
        <v>34</v>
      </c>
      <c r="D271" s="75"/>
      <c r="E271" s="13"/>
    </row>
    <row r="272" spans="1:5" s="11" customFormat="1" ht="15" customHeight="1">
      <c r="A272" s="64"/>
      <c r="B272" s="40" t="s">
        <v>529</v>
      </c>
      <c r="C272" s="28" t="s">
        <v>34</v>
      </c>
      <c r="D272" s="75"/>
      <c r="E272" s="13"/>
    </row>
    <row r="273" spans="1:5" s="11" customFormat="1" ht="15" customHeight="1">
      <c r="A273" s="64"/>
      <c r="B273" s="40" t="s">
        <v>383</v>
      </c>
      <c r="C273" s="28" t="s">
        <v>34</v>
      </c>
      <c r="D273" s="75"/>
      <c r="E273" s="13"/>
    </row>
    <row r="274" spans="1:5" s="11" customFormat="1" ht="15" customHeight="1">
      <c r="A274" s="64" t="s">
        <v>162</v>
      </c>
      <c r="B274" s="7" t="s">
        <v>70</v>
      </c>
      <c r="C274" s="8"/>
      <c r="D274" s="75"/>
      <c r="E274" s="13"/>
    </row>
    <row r="275" spans="1:5" s="11" customFormat="1" ht="15" customHeight="1">
      <c r="A275" s="64"/>
      <c r="B275" s="40" t="s">
        <v>245</v>
      </c>
      <c r="C275" s="8" t="s">
        <v>34</v>
      </c>
      <c r="D275" s="75"/>
      <c r="E275" s="13"/>
    </row>
    <row r="276" spans="1:5" s="11" customFormat="1" ht="15" customHeight="1">
      <c r="A276" s="64" t="s">
        <v>163</v>
      </c>
      <c r="B276" s="26" t="s">
        <v>60</v>
      </c>
      <c r="C276" s="8" t="s">
        <v>26</v>
      </c>
      <c r="D276" s="75"/>
      <c r="E276" s="13"/>
    </row>
    <row r="277" spans="1:5" s="11" customFormat="1" ht="15" customHeight="1">
      <c r="A277" s="64" t="s">
        <v>164</v>
      </c>
      <c r="B277" s="26" t="s">
        <v>119</v>
      </c>
      <c r="C277" s="8" t="s">
        <v>26</v>
      </c>
      <c r="D277" s="75"/>
      <c r="E277" s="13"/>
    </row>
    <row r="278" spans="1:5" s="11" customFormat="1" ht="15" customHeight="1">
      <c r="A278" s="64" t="s">
        <v>165</v>
      </c>
      <c r="B278" s="26" t="s">
        <v>204</v>
      </c>
      <c r="C278" s="8" t="s">
        <v>26</v>
      </c>
      <c r="D278" s="75"/>
      <c r="E278" s="13"/>
    </row>
    <row r="279" spans="1:5" s="11" customFormat="1" ht="15" customHeight="1">
      <c r="A279" s="64" t="s">
        <v>206</v>
      </c>
      <c r="B279" s="26" t="s">
        <v>61</v>
      </c>
      <c r="C279" s="8" t="s">
        <v>26</v>
      </c>
      <c r="D279" s="75"/>
      <c r="E279" s="13"/>
    </row>
    <row r="280" spans="1:5" s="11" customFormat="1" ht="15" customHeight="1">
      <c r="A280" s="64" t="s">
        <v>207</v>
      </c>
      <c r="B280" s="26" t="s">
        <v>205</v>
      </c>
      <c r="C280" s="8" t="s">
        <v>26</v>
      </c>
      <c r="D280" s="75"/>
      <c r="E280" s="13"/>
    </row>
    <row r="281" spans="1:5" s="11" customFormat="1" ht="15" customHeight="1">
      <c r="A281" s="64" t="s">
        <v>337</v>
      </c>
      <c r="B281" s="26" t="s">
        <v>338</v>
      </c>
      <c r="C281" s="8" t="s">
        <v>26</v>
      </c>
      <c r="D281" s="75"/>
      <c r="E281" s="13"/>
    </row>
    <row r="282" spans="1:5" s="11" customFormat="1" ht="15" customHeight="1">
      <c r="A282" s="64" t="s">
        <v>166</v>
      </c>
      <c r="B282" s="26" t="s">
        <v>62</v>
      </c>
      <c r="C282" s="8" t="s">
        <v>26</v>
      </c>
      <c r="D282" s="75"/>
      <c r="E282" s="13"/>
    </row>
    <row r="283" spans="1:5" s="11" customFormat="1" ht="13.5" customHeight="1">
      <c r="A283" s="64" t="s">
        <v>167</v>
      </c>
      <c r="B283" s="26" t="s">
        <v>120</v>
      </c>
      <c r="C283" s="8" t="s">
        <v>26</v>
      </c>
      <c r="D283" s="75"/>
      <c r="E283" s="13"/>
    </row>
    <row r="284" spans="1:5" s="11" customFormat="1" ht="15" customHeight="1">
      <c r="A284" s="64" t="s">
        <v>168</v>
      </c>
      <c r="B284" s="26" t="s">
        <v>63</v>
      </c>
      <c r="C284" s="8" t="s">
        <v>26</v>
      </c>
      <c r="D284" s="75"/>
      <c r="E284" s="13"/>
    </row>
    <row r="285" spans="1:5" s="11" customFormat="1" ht="15" customHeight="1">
      <c r="A285" s="64" t="s">
        <v>169</v>
      </c>
      <c r="B285" s="7" t="s">
        <v>413</v>
      </c>
      <c r="C285" s="8" t="s">
        <v>26</v>
      </c>
      <c r="D285" s="75"/>
      <c r="E285" s="13"/>
    </row>
    <row r="286" spans="1:5" s="11" customFormat="1" ht="15" customHeight="1">
      <c r="A286" s="64" t="s">
        <v>343</v>
      </c>
      <c r="B286" s="7" t="s">
        <v>302</v>
      </c>
      <c r="C286" s="8" t="s">
        <v>26</v>
      </c>
      <c r="D286" s="75"/>
      <c r="E286" s="13"/>
    </row>
    <row r="287" spans="1:5" s="11" customFormat="1" ht="15" customHeight="1">
      <c r="A287" s="64" t="s">
        <v>344</v>
      </c>
      <c r="B287" s="7" t="s">
        <v>303</v>
      </c>
      <c r="C287" s="8" t="s">
        <v>26</v>
      </c>
      <c r="D287" s="75"/>
      <c r="E287" s="13"/>
    </row>
    <row r="288" spans="1:5" s="11" customFormat="1" ht="15" customHeight="1">
      <c r="A288" s="64" t="s">
        <v>384</v>
      </c>
      <c r="B288" s="7" t="s">
        <v>386</v>
      </c>
      <c r="C288" s="8" t="s">
        <v>26</v>
      </c>
      <c r="D288" s="75"/>
      <c r="E288" s="13"/>
    </row>
    <row r="289" spans="1:5" s="11" customFormat="1" ht="15" customHeight="1">
      <c r="A289" s="64" t="s">
        <v>385</v>
      </c>
      <c r="B289" s="26" t="s">
        <v>387</v>
      </c>
      <c r="C289" s="8" t="s">
        <v>26</v>
      </c>
      <c r="D289" s="75"/>
      <c r="E289" s="13"/>
    </row>
    <row r="290" spans="1:5" s="11" customFormat="1" ht="15" customHeight="1">
      <c r="A290" s="64" t="s">
        <v>255</v>
      </c>
      <c r="B290" s="26" t="s">
        <v>311</v>
      </c>
      <c r="C290" s="8" t="s">
        <v>26</v>
      </c>
      <c r="D290" s="75"/>
      <c r="E290" s="13"/>
    </row>
    <row r="291" spans="1:5" s="11" customFormat="1" ht="15" customHeight="1">
      <c r="A291" s="64" t="s">
        <v>256</v>
      </c>
      <c r="B291" s="7" t="s">
        <v>267</v>
      </c>
      <c r="C291" s="8" t="s">
        <v>26</v>
      </c>
      <c r="D291" s="75"/>
      <c r="E291" s="13"/>
    </row>
    <row r="292" spans="1:5" s="11" customFormat="1" ht="15" customHeight="1">
      <c r="A292" s="64" t="s">
        <v>257</v>
      </c>
      <c r="B292" s="44" t="s">
        <v>508</v>
      </c>
      <c r="C292" s="8"/>
      <c r="D292" s="75"/>
      <c r="E292" s="13"/>
    </row>
    <row r="293" spans="1:5" s="43" customFormat="1" ht="25.5">
      <c r="A293" s="67" t="s">
        <v>277</v>
      </c>
      <c r="B293" s="45" t="s">
        <v>306</v>
      </c>
      <c r="C293" s="42" t="s">
        <v>26</v>
      </c>
      <c r="D293" s="75"/>
      <c r="E293" s="59"/>
    </row>
    <row r="294" spans="1:5" s="11" customFormat="1" ht="15" customHeight="1">
      <c r="A294" s="67" t="s">
        <v>278</v>
      </c>
      <c r="B294" s="44" t="s">
        <v>514</v>
      </c>
      <c r="C294" s="8" t="s">
        <v>26</v>
      </c>
      <c r="D294" s="75"/>
      <c r="E294" s="13"/>
    </row>
    <row r="295" spans="1:5" s="11" customFormat="1" ht="15" customHeight="1">
      <c r="A295" s="67" t="s">
        <v>279</v>
      </c>
      <c r="B295" s="44" t="s">
        <v>513</v>
      </c>
      <c r="C295" s="8" t="s">
        <v>26</v>
      </c>
      <c r="D295" s="75"/>
      <c r="E295" s="13"/>
    </row>
    <row r="296" spans="1:5" s="11" customFormat="1" ht="15" customHeight="1">
      <c r="A296" s="67" t="s">
        <v>280</v>
      </c>
      <c r="B296" s="44" t="s">
        <v>308</v>
      </c>
      <c r="C296" s="8" t="s">
        <v>26</v>
      </c>
      <c r="D296" s="75"/>
      <c r="E296" s="13"/>
    </row>
    <row r="297" spans="1:5" s="11" customFormat="1" ht="15" customHeight="1">
      <c r="A297" s="67" t="s">
        <v>281</v>
      </c>
      <c r="B297" s="44" t="s">
        <v>307</v>
      </c>
      <c r="C297" s="8" t="s">
        <v>26</v>
      </c>
      <c r="D297" s="75"/>
      <c r="E297" s="13"/>
    </row>
    <row r="298" spans="1:5" s="11" customFormat="1" ht="15" customHeight="1">
      <c r="A298" s="67" t="s">
        <v>329</v>
      </c>
      <c r="B298" s="44" t="s">
        <v>265</v>
      </c>
      <c r="C298" s="8" t="s">
        <v>26</v>
      </c>
      <c r="D298" s="75"/>
      <c r="E298" s="13"/>
    </row>
    <row r="299" spans="1:6" s="11" customFormat="1" ht="15" customHeight="1">
      <c r="A299" s="64"/>
      <c r="B299" s="5" t="s">
        <v>179</v>
      </c>
      <c r="C299" s="5"/>
      <c r="D299" s="75"/>
      <c r="E299" s="55"/>
      <c r="F299" s="39"/>
    </row>
    <row r="300" spans="1:5" s="11" customFormat="1" ht="15" customHeight="1">
      <c r="A300" s="33" t="s">
        <v>89</v>
      </c>
      <c r="B300" s="4" t="s">
        <v>35</v>
      </c>
      <c r="C300" s="8"/>
      <c r="D300" s="75"/>
      <c r="E300" s="13"/>
    </row>
    <row r="301" spans="1:5" s="11" customFormat="1" ht="15" customHeight="1">
      <c r="A301" s="64" t="s">
        <v>170</v>
      </c>
      <c r="B301" s="7" t="s">
        <v>55</v>
      </c>
      <c r="C301" s="8" t="s">
        <v>10</v>
      </c>
      <c r="D301" s="75"/>
      <c r="E301" s="13"/>
    </row>
    <row r="302" spans="1:5" s="11" customFormat="1" ht="15" customHeight="1">
      <c r="A302" s="64" t="s">
        <v>215</v>
      </c>
      <c r="B302" s="7" t="s">
        <v>216</v>
      </c>
      <c r="C302" s="8"/>
      <c r="D302" s="75"/>
      <c r="E302" s="13"/>
    </row>
    <row r="303" spans="1:5" s="11" customFormat="1" ht="15" customHeight="1">
      <c r="A303" s="64"/>
      <c r="B303" s="40" t="s">
        <v>304</v>
      </c>
      <c r="C303" s="8" t="s">
        <v>10</v>
      </c>
      <c r="D303" s="75"/>
      <c r="E303" s="13"/>
    </row>
    <row r="304" spans="1:5" s="11" customFormat="1" ht="15" customHeight="1">
      <c r="A304" s="64"/>
      <c r="B304" s="40" t="s">
        <v>305</v>
      </c>
      <c r="C304" s="8" t="s">
        <v>10</v>
      </c>
      <c r="D304" s="75"/>
      <c r="E304" s="13"/>
    </row>
    <row r="305" spans="1:5" s="11" customFormat="1" ht="15" customHeight="1">
      <c r="A305" s="64"/>
      <c r="B305" s="40" t="s">
        <v>489</v>
      </c>
      <c r="C305" s="8" t="s">
        <v>10</v>
      </c>
      <c r="D305" s="75"/>
      <c r="E305" s="13"/>
    </row>
    <row r="306" spans="1:5" s="11" customFormat="1" ht="15" customHeight="1">
      <c r="A306" s="64" t="s">
        <v>244</v>
      </c>
      <c r="B306" s="7" t="s">
        <v>232</v>
      </c>
      <c r="C306" s="8" t="s">
        <v>12</v>
      </c>
      <c r="D306" s="75"/>
      <c r="E306" s="13"/>
    </row>
    <row r="307" spans="1:5" s="43" customFormat="1" ht="12.75">
      <c r="A307" s="64" t="s">
        <v>259</v>
      </c>
      <c r="B307" s="41" t="s">
        <v>226</v>
      </c>
      <c r="C307" s="8" t="s">
        <v>12</v>
      </c>
      <c r="D307" s="75"/>
      <c r="E307" s="59"/>
    </row>
    <row r="308" spans="1:5" s="11" customFormat="1" ht="15" customHeight="1">
      <c r="A308" s="64" t="s">
        <v>260</v>
      </c>
      <c r="B308" s="7" t="s">
        <v>253</v>
      </c>
      <c r="C308" s="8" t="s">
        <v>12</v>
      </c>
      <c r="D308" s="75"/>
      <c r="E308" s="13"/>
    </row>
    <row r="309" spans="1:5" s="11" customFormat="1" ht="15" customHeight="1">
      <c r="A309" s="64" t="s">
        <v>261</v>
      </c>
      <c r="B309" s="7" t="s">
        <v>528</v>
      </c>
      <c r="C309" s="47"/>
      <c r="D309" s="75"/>
      <c r="E309" s="13"/>
    </row>
    <row r="310" spans="1:5" s="11" customFormat="1" ht="15" customHeight="1">
      <c r="A310" s="64" t="s">
        <v>262</v>
      </c>
      <c r="B310" s="7" t="s">
        <v>263</v>
      </c>
      <c r="C310" s="8" t="s">
        <v>26</v>
      </c>
      <c r="D310" s="75"/>
      <c r="E310" s="13"/>
    </row>
    <row r="311" spans="1:5" s="11" customFormat="1" ht="15" customHeight="1">
      <c r="A311" s="64" t="s">
        <v>423</v>
      </c>
      <c r="B311" s="7" t="s">
        <v>424</v>
      </c>
      <c r="C311" s="8" t="s">
        <v>26</v>
      </c>
      <c r="D311" s="75"/>
      <c r="E311" s="13"/>
    </row>
    <row r="312" spans="1:5" s="11" customFormat="1" ht="15" customHeight="1">
      <c r="A312" s="64" t="s">
        <v>504</v>
      </c>
      <c r="B312" s="7" t="s">
        <v>505</v>
      </c>
      <c r="C312" s="8" t="s">
        <v>12</v>
      </c>
      <c r="D312" s="75"/>
      <c r="E312" s="13"/>
    </row>
    <row r="313" spans="1:6" s="11" customFormat="1" ht="15" customHeight="1">
      <c r="A313" s="64"/>
      <c r="B313" s="5" t="s">
        <v>178</v>
      </c>
      <c r="C313" s="5"/>
      <c r="D313" s="75"/>
      <c r="E313" s="55"/>
      <c r="F313" s="39"/>
    </row>
    <row r="314" spans="1:5" s="11" customFormat="1" ht="15" customHeight="1">
      <c r="A314" s="33" t="s">
        <v>173</v>
      </c>
      <c r="B314" s="6" t="s">
        <v>172</v>
      </c>
      <c r="C314" s="8"/>
      <c r="D314" s="75"/>
      <c r="E314" s="13"/>
    </row>
    <row r="315" spans="1:5" s="43" customFormat="1" ht="25.5">
      <c r="A315" s="67" t="s">
        <v>171</v>
      </c>
      <c r="B315" s="41" t="s">
        <v>422</v>
      </c>
      <c r="C315" s="42" t="s">
        <v>26</v>
      </c>
      <c r="D315" s="75"/>
      <c r="E315" s="59"/>
    </row>
    <row r="316" spans="1:5" s="11" customFormat="1" ht="15" customHeight="1">
      <c r="A316" s="67" t="s">
        <v>175</v>
      </c>
      <c r="B316" s="7" t="s">
        <v>309</v>
      </c>
      <c r="C316" s="8"/>
      <c r="D316" s="75"/>
      <c r="E316" s="13"/>
    </row>
    <row r="317" spans="1:5" s="11" customFormat="1" ht="15" customHeight="1">
      <c r="A317" s="67"/>
      <c r="B317" s="40" t="s">
        <v>487</v>
      </c>
      <c r="C317" s="8" t="s">
        <v>26</v>
      </c>
      <c r="D317" s="75"/>
      <c r="E317" s="13"/>
    </row>
    <row r="318" spans="1:5" s="11" customFormat="1" ht="15" customHeight="1">
      <c r="A318" s="67"/>
      <c r="B318" s="40" t="s">
        <v>488</v>
      </c>
      <c r="C318" s="8" t="s">
        <v>26</v>
      </c>
      <c r="D318" s="75"/>
      <c r="E318" s="13"/>
    </row>
    <row r="319" spans="1:5" s="43" customFormat="1" ht="12.75">
      <c r="A319" s="67" t="s">
        <v>177</v>
      </c>
      <c r="B319" s="41" t="s">
        <v>233</v>
      </c>
      <c r="C319" s="42" t="s">
        <v>10</v>
      </c>
      <c r="D319" s="75"/>
      <c r="E319" s="59"/>
    </row>
    <row r="320" spans="1:5" s="43" customFormat="1" ht="25.5">
      <c r="A320" s="67" t="s">
        <v>429</v>
      </c>
      <c r="B320" s="41" t="s">
        <v>509</v>
      </c>
      <c r="C320" s="42" t="s">
        <v>10</v>
      </c>
      <c r="D320" s="75"/>
      <c r="E320" s="59"/>
    </row>
    <row r="321" spans="1:5" s="43" customFormat="1" ht="13.5" thickBot="1">
      <c r="A321" s="138" t="s">
        <v>431</v>
      </c>
      <c r="B321" s="139" t="s">
        <v>432</v>
      </c>
      <c r="C321" s="140"/>
      <c r="D321" s="118"/>
      <c r="E321" s="141"/>
    </row>
    <row r="322" spans="1:5" s="43" customFormat="1" ht="13.5" thickTop="1">
      <c r="A322" s="134" t="s">
        <v>433</v>
      </c>
      <c r="B322" s="135" t="s">
        <v>434</v>
      </c>
      <c r="C322" s="136"/>
      <c r="D322" s="108"/>
      <c r="E322" s="137"/>
    </row>
    <row r="323" spans="1:5" s="43" customFormat="1" ht="12.75">
      <c r="A323" s="104" t="s">
        <v>435</v>
      </c>
      <c r="B323" s="105" t="s">
        <v>436</v>
      </c>
      <c r="C323" s="8" t="s">
        <v>12</v>
      </c>
      <c r="D323" s="75"/>
      <c r="E323" s="59"/>
    </row>
    <row r="324" spans="1:5" s="43" customFormat="1" ht="12.75">
      <c r="A324" s="104" t="s">
        <v>437</v>
      </c>
      <c r="B324" s="106" t="s">
        <v>438</v>
      </c>
      <c r="C324" s="42" t="s">
        <v>26</v>
      </c>
      <c r="D324" s="75"/>
      <c r="E324" s="59"/>
    </row>
    <row r="325" spans="1:5" s="43" customFormat="1" ht="12.75">
      <c r="A325" s="104" t="s">
        <v>439</v>
      </c>
      <c r="B325" s="106" t="s">
        <v>440</v>
      </c>
      <c r="C325" s="42" t="s">
        <v>26</v>
      </c>
      <c r="D325" s="75"/>
      <c r="E325" s="59"/>
    </row>
    <row r="326" spans="1:5" s="43" customFormat="1" ht="12.75">
      <c r="A326" s="104" t="s">
        <v>441</v>
      </c>
      <c r="B326" s="106" t="s">
        <v>442</v>
      </c>
      <c r="C326" s="42" t="s">
        <v>26</v>
      </c>
      <c r="D326" s="75"/>
      <c r="E326" s="59"/>
    </row>
    <row r="327" spans="1:5" s="43" customFormat="1" ht="12.75">
      <c r="A327" s="104" t="s">
        <v>443</v>
      </c>
      <c r="B327" s="106" t="s">
        <v>444</v>
      </c>
      <c r="C327" s="42" t="s">
        <v>26</v>
      </c>
      <c r="D327" s="75"/>
      <c r="E327" s="59"/>
    </row>
    <row r="328" spans="1:5" s="43" customFormat="1" ht="12.75">
      <c r="A328" s="104" t="s">
        <v>445</v>
      </c>
      <c r="B328" s="106" t="s">
        <v>446</v>
      </c>
      <c r="C328" s="42" t="s">
        <v>26</v>
      </c>
      <c r="D328" s="75"/>
      <c r="E328" s="59"/>
    </row>
    <row r="329" spans="1:5" s="43" customFormat="1" ht="12.75">
      <c r="A329" s="104" t="s">
        <v>447</v>
      </c>
      <c r="B329" s="106" t="s">
        <v>448</v>
      </c>
      <c r="C329" s="42" t="s">
        <v>10</v>
      </c>
      <c r="D329" s="75"/>
      <c r="E329" s="59"/>
    </row>
    <row r="330" spans="1:5" s="43" customFormat="1" ht="12.75">
      <c r="A330" s="104" t="s">
        <v>449</v>
      </c>
      <c r="B330" s="106" t="s">
        <v>450</v>
      </c>
      <c r="C330" s="42" t="s">
        <v>10</v>
      </c>
      <c r="D330" s="75"/>
      <c r="E330" s="59"/>
    </row>
    <row r="331" spans="1:5" s="43" customFormat="1" ht="12.75">
      <c r="A331" s="102" t="s">
        <v>451</v>
      </c>
      <c r="B331" s="103" t="s">
        <v>452</v>
      </c>
      <c r="C331" s="42" t="s">
        <v>26</v>
      </c>
      <c r="D331" s="75"/>
      <c r="E331" s="59"/>
    </row>
    <row r="332" spans="1:5" s="43" customFormat="1" ht="12.75">
      <c r="A332" s="102" t="s">
        <v>453</v>
      </c>
      <c r="B332" s="103" t="s">
        <v>454</v>
      </c>
      <c r="C332" s="42" t="s">
        <v>26</v>
      </c>
      <c r="D332" s="75"/>
      <c r="E332" s="59"/>
    </row>
    <row r="333" spans="1:5" s="43" customFormat="1" ht="12.75">
      <c r="A333" s="102" t="s">
        <v>455</v>
      </c>
      <c r="B333" s="103" t="s">
        <v>456</v>
      </c>
      <c r="C333" s="42" t="s">
        <v>26</v>
      </c>
      <c r="D333" s="75"/>
      <c r="E333" s="59"/>
    </row>
    <row r="334" spans="1:5" s="43" customFormat="1" ht="12.75">
      <c r="A334" s="102" t="s">
        <v>457</v>
      </c>
      <c r="B334" s="103" t="s">
        <v>458</v>
      </c>
      <c r="C334" s="42" t="s">
        <v>26</v>
      </c>
      <c r="D334" s="75"/>
      <c r="E334" s="59"/>
    </row>
    <row r="335" spans="1:5" s="43" customFormat="1" ht="12.75">
      <c r="A335" s="102" t="s">
        <v>459</v>
      </c>
      <c r="B335" s="103" t="s">
        <v>460</v>
      </c>
      <c r="C335" s="42" t="s">
        <v>26</v>
      </c>
      <c r="D335" s="75"/>
      <c r="E335" s="59"/>
    </row>
    <row r="336" spans="1:5" s="43" customFormat="1" ht="12.75">
      <c r="A336" s="67" t="s">
        <v>214</v>
      </c>
      <c r="B336" s="41" t="s">
        <v>258</v>
      </c>
      <c r="C336" s="42" t="s">
        <v>26</v>
      </c>
      <c r="D336" s="75"/>
      <c r="E336" s="59"/>
    </row>
    <row r="337" spans="1:5" s="43" customFormat="1" ht="12.75">
      <c r="A337" s="67" t="s">
        <v>333</v>
      </c>
      <c r="B337" s="41" t="s">
        <v>335</v>
      </c>
      <c r="C337" s="42" t="s">
        <v>26</v>
      </c>
      <c r="D337" s="75"/>
      <c r="E337" s="59"/>
    </row>
    <row r="338" spans="1:5" s="43" customFormat="1" ht="12.75">
      <c r="A338" s="67" t="s">
        <v>334</v>
      </c>
      <c r="B338" s="41" t="s">
        <v>336</v>
      </c>
      <c r="C338" s="42" t="s">
        <v>34</v>
      </c>
      <c r="D338" s="75"/>
      <c r="E338" s="59"/>
    </row>
    <row r="339" spans="1:5" s="43" customFormat="1" ht="12.75">
      <c r="A339" s="67" t="s">
        <v>351</v>
      </c>
      <c r="B339" s="41" t="s">
        <v>352</v>
      </c>
      <c r="C339" s="42" t="s">
        <v>26</v>
      </c>
      <c r="D339" s="75"/>
      <c r="E339" s="59"/>
    </row>
    <row r="340" spans="1:5" s="43" customFormat="1" ht="12.75">
      <c r="A340" s="67" t="s">
        <v>461</v>
      </c>
      <c r="B340" s="41" t="s">
        <v>462</v>
      </c>
      <c r="C340" s="42" t="s">
        <v>34</v>
      </c>
      <c r="D340" s="75"/>
      <c r="E340" s="59"/>
    </row>
    <row r="341" spans="1:6" s="11" customFormat="1" ht="15" customHeight="1" thickBot="1">
      <c r="A341" s="110"/>
      <c r="B341" s="18" t="s">
        <v>293</v>
      </c>
      <c r="C341" s="18"/>
      <c r="D341" s="111"/>
      <c r="E341" s="56"/>
      <c r="F341" s="39"/>
    </row>
    <row r="342" spans="1:4" s="11" customFormat="1" ht="15" customHeight="1" thickTop="1">
      <c r="A342" s="46"/>
      <c r="B342" s="47"/>
      <c r="C342" s="47"/>
      <c r="D342" s="47"/>
    </row>
    <row r="343" spans="1:4" s="11" customFormat="1" ht="15" customHeight="1">
      <c r="A343" s="46"/>
      <c r="B343" s="47"/>
      <c r="C343" s="47"/>
      <c r="D343" s="47"/>
    </row>
    <row r="344" spans="1:4" s="11" customFormat="1" ht="15" customHeight="1">
      <c r="A344" s="46"/>
      <c r="B344" s="47"/>
      <c r="C344" s="47"/>
      <c r="D344" s="47"/>
    </row>
    <row r="345" spans="1:4" s="11" customFormat="1" ht="15" customHeight="1">
      <c r="A345" s="46"/>
      <c r="B345" s="47"/>
      <c r="C345" s="47"/>
      <c r="D345" s="47"/>
    </row>
    <row r="346" spans="1:4" s="11" customFormat="1" ht="15" customHeight="1">
      <c r="A346" s="46"/>
      <c r="B346" s="47"/>
      <c r="C346" s="47"/>
      <c r="D346" s="47"/>
    </row>
    <row r="347" spans="1:4" s="11" customFormat="1" ht="15" customHeight="1">
      <c r="A347" s="46"/>
      <c r="B347" s="47"/>
      <c r="C347" s="47"/>
      <c r="D347" s="47"/>
    </row>
    <row r="348" spans="1:4" s="11" customFormat="1" ht="15" customHeight="1">
      <c r="A348" s="46"/>
      <c r="B348" s="47"/>
      <c r="C348" s="47"/>
      <c r="D348" s="47"/>
    </row>
    <row r="349" spans="1:4" s="11" customFormat="1" ht="15" customHeight="1">
      <c r="A349" s="46"/>
      <c r="B349" s="47"/>
      <c r="C349" s="47"/>
      <c r="D349" s="47"/>
    </row>
    <row r="350" spans="1:4" s="11" customFormat="1" ht="15" customHeight="1">
      <c r="A350" s="46"/>
      <c r="B350" s="47"/>
      <c r="C350" s="47"/>
      <c r="D350" s="47"/>
    </row>
    <row r="351" spans="1:4" s="11" customFormat="1" ht="15" customHeight="1">
      <c r="A351" s="46"/>
      <c r="B351" s="47"/>
      <c r="C351" s="47"/>
      <c r="D351" s="47"/>
    </row>
    <row r="352" spans="1:4" s="11" customFormat="1" ht="15" customHeight="1">
      <c r="A352" s="46"/>
      <c r="B352" s="47"/>
      <c r="C352" s="47"/>
      <c r="D352" s="47"/>
    </row>
    <row r="353" spans="1:4" s="11" customFormat="1" ht="15" customHeight="1">
      <c r="A353" s="46"/>
      <c r="B353" s="47"/>
      <c r="C353" s="47"/>
      <c r="D353" s="47"/>
    </row>
    <row r="354" spans="1:4" s="11" customFormat="1" ht="15" customHeight="1">
      <c r="A354" s="46"/>
      <c r="B354" s="47"/>
      <c r="C354" s="47"/>
      <c r="D354" s="47"/>
    </row>
    <row r="355" spans="1:4" ht="15" customHeight="1">
      <c r="A355" s="48"/>
      <c r="B355" s="49"/>
      <c r="C355" s="49"/>
      <c r="D355" s="49"/>
    </row>
    <row r="356" spans="1:4" ht="15" customHeight="1">
      <c r="A356" s="48"/>
      <c r="B356" s="49"/>
      <c r="C356" s="49"/>
      <c r="D356" s="49"/>
    </row>
    <row r="357" spans="1:4" ht="15" customHeight="1">
      <c r="A357" s="48"/>
      <c r="B357" s="49"/>
      <c r="C357" s="49"/>
      <c r="D357" s="49"/>
    </row>
    <row r="358" spans="1:4" ht="15" customHeight="1">
      <c r="A358" s="48"/>
      <c r="B358" s="49"/>
      <c r="C358" s="49"/>
      <c r="D358" s="49"/>
    </row>
    <row r="359" spans="1:4" ht="15" customHeight="1">
      <c r="A359" s="48"/>
      <c r="B359" s="49"/>
      <c r="C359" s="49"/>
      <c r="D359" s="49"/>
    </row>
    <row r="360" ht="15" customHeight="1"/>
    <row r="361" ht="15" customHeight="1"/>
    <row r="362" ht="15" customHeight="1"/>
    <row r="363" ht="15" customHeight="1"/>
    <row r="364" spans="2:4" s="32" customFormat="1" ht="15" customHeight="1">
      <c r="B364" s="1"/>
      <c r="C364" s="1"/>
      <c r="D364" s="1"/>
    </row>
    <row r="365" spans="2:4" s="32" customFormat="1" ht="15" customHeight="1">
      <c r="B365" s="1"/>
      <c r="C365" s="1"/>
      <c r="D365" s="1"/>
    </row>
    <row r="366" spans="2:4" s="32" customFormat="1" ht="15" customHeight="1">
      <c r="B366" s="1"/>
      <c r="C366" s="1"/>
      <c r="D366" s="1"/>
    </row>
    <row r="367" spans="2:4" s="32" customFormat="1" ht="15" customHeight="1">
      <c r="B367" s="1"/>
      <c r="C367" s="1"/>
      <c r="D367" s="1"/>
    </row>
    <row r="368" spans="2:4" s="32" customFormat="1" ht="15" customHeight="1">
      <c r="B368" s="1"/>
      <c r="C368" s="1"/>
      <c r="D368" s="1"/>
    </row>
    <row r="369" spans="2:4" s="32" customFormat="1" ht="15" customHeight="1">
      <c r="B369" s="1"/>
      <c r="C369" s="1"/>
      <c r="D369" s="1"/>
    </row>
    <row r="370" spans="2:4" s="32" customFormat="1" ht="15" customHeight="1">
      <c r="B370" s="1"/>
      <c r="C370" s="1"/>
      <c r="D370" s="1"/>
    </row>
    <row r="371" spans="2:4" s="32" customFormat="1" ht="15" customHeight="1">
      <c r="B371" s="1"/>
      <c r="C371" s="1"/>
      <c r="D371" s="1"/>
    </row>
    <row r="372" spans="2:4" s="32" customFormat="1" ht="15" customHeight="1">
      <c r="B372" s="1"/>
      <c r="C372" s="1"/>
      <c r="D372" s="1"/>
    </row>
    <row r="373" spans="2:4" s="32" customFormat="1" ht="15" customHeight="1">
      <c r="B373" s="1"/>
      <c r="C373" s="1"/>
      <c r="D373" s="1"/>
    </row>
    <row r="374" spans="2:4" s="32" customFormat="1" ht="15" customHeight="1">
      <c r="B374" s="1"/>
      <c r="C374" s="1"/>
      <c r="D374" s="1"/>
    </row>
    <row r="375" spans="2:4" s="32" customFormat="1" ht="15" customHeight="1">
      <c r="B375" s="1"/>
      <c r="C375" s="1"/>
      <c r="D375" s="1"/>
    </row>
    <row r="376" spans="2:4" s="32" customFormat="1" ht="15" customHeight="1">
      <c r="B376" s="1"/>
      <c r="C376" s="1"/>
      <c r="D376" s="1"/>
    </row>
    <row r="377" spans="2:4" s="32" customFormat="1" ht="15" customHeight="1">
      <c r="B377" s="1"/>
      <c r="C377" s="1"/>
      <c r="D377" s="1"/>
    </row>
    <row r="378" spans="2:4" s="32" customFormat="1" ht="15" customHeight="1">
      <c r="B378" s="1"/>
      <c r="C378" s="1"/>
      <c r="D378" s="1"/>
    </row>
    <row r="379" spans="2:4" s="32" customFormat="1" ht="15" customHeight="1">
      <c r="B379" s="1"/>
      <c r="C379" s="1"/>
      <c r="D379" s="1"/>
    </row>
    <row r="380" spans="2:4" s="32" customFormat="1" ht="15" customHeight="1">
      <c r="B380" s="1"/>
      <c r="C380" s="1"/>
      <c r="D380" s="1"/>
    </row>
    <row r="381" spans="2:4" s="32" customFormat="1" ht="15" customHeight="1">
      <c r="B381" s="1"/>
      <c r="C381" s="1"/>
      <c r="D381" s="1"/>
    </row>
    <row r="382" spans="2:4" s="32" customFormat="1" ht="15" customHeight="1">
      <c r="B382" s="1"/>
      <c r="C382" s="1"/>
      <c r="D382" s="1"/>
    </row>
    <row r="383" spans="2:4" s="32" customFormat="1" ht="15" customHeight="1">
      <c r="B383" s="1"/>
      <c r="C383" s="1"/>
      <c r="D383" s="1"/>
    </row>
    <row r="384" spans="2:4" s="32" customFormat="1" ht="15" customHeight="1">
      <c r="B384" s="1"/>
      <c r="C384" s="1"/>
      <c r="D384" s="1"/>
    </row>
    <row r="385" spans="2:4" s="32" customFormat="1" ht="15" customHeight="1">
      <c r="B385" s="1"/>
      <c r="C385" s="1"/>
      <c r="D385" s="1"/>
    </row>
    <row r="386" spans="2:4" s="32" customFormat="1" ht="15" customHeight="1">
      <c r="B386" s="1"/>
      <c r="C386" s="1"/>
      <c r="D386" s="1"/>
    </row>
    <row r="387" spans="2:4" s="32" customFormat="1" ht="15" customHeight="1">
      <c r="B387" s="1"/>
      <c r="C387" s="1"/>
      <c r="D387" s="1"/>
    </row>
    <row r="388" spans="2:4" s="32" customFormat="1" ht="15" customHeight="1">
      <c r="B388" s="1"/>
      <c r="C388" s="1"/>
      <c r="D388" s="1"/>
    </row>
    <row r="389" spans="2:4" s="32" customFormat="1" ht="15" customHeight="1">
      <c r="B389" s="1"/>
      <c r="C389" s="1"/>
      <c r="D389" s="1"/>
    </row>
    <row r="390" spans="2:4" s="32" customFormat="1" ht="15" customHeight="1">
      <c r="B390" s="1"/>
      <c r="C390" s="1"/>
      <c r="D390" s="1"/>
    </row>
    <row r="391" spans="2:4" s="32" customFormat="1" ht="15" customHeight="1">
      <c r="B391" s="1"/>
      <c r="C391" s="1"/>
      <c r="D391" s="1"/>
    </row>
    <row r="392" spans="2:4" s="32" customFormat="1" ht="15" customHeight="1">
      <c r="B392" s="1"/>
      <c r="C392" s="1"/>
      <c r="D392" s="1"/>
    </row>
    <row r="393" spans="2:4" s="32" customFormat="1" ht="15" customHeight="1">
      <c r="B393" s="1"/>
      <c r="C393" s="1"/>
      <c r="D393" s="1"/>
    </row>
    <row r="394" spans="2:4" s="32" customFormat="1" ht="15" customHeight="1">
      <c r="B394" s="1"/>
      <c r="C394" s="1"/>
      <c r="D394" s="1"/>
    </row>
    <row r="395" spans="2:4" s="32" customFormat="1" ht="15" customHeight="1">
      <c r="B395" s="1"/>
      <c r="C395" s="1"/>
      <c r="D395" s="1"/>
    </row>
    <row r="396" spans="2:4" s="32" customFormat="1" ht="15" customHeight="1">
      <c r="B396" s="1"/>
      <c r="C396" s="1"/>
      <c r="D396" s="1"/>
    </row>
    <row r="397" spans="2:4" s="32" customFormat="1" ht="15" customHeight="1">
      <c r="B397" s="1"/>
      <c r="C397" s="1"/>
      <c r="D397" s="1"/>
    </row>
    <row r="398" spans="2:4" s="32" customFormat="1" ht="15" customHeight="1">
      <c r="B398" s="1"/>
      <c r="C398" s="1"/>
      <c r="D398" s="1"/>
    </row>
    <row r="399" spans="2:4" s="32" customFormat="1" ht="15" customHeight="1">
      <c r="B399" s="1"/>
      <c r="C399" s="1"/>
      <c r="D399" s="1"/>
    </row>
    <row r="400" spans="2:4" s="32" customFormat="1" ht="15" customHeight="1">
      <c r="B400" s="1"/>
      <c r="C400" s="1"/>
      <c r="D400" s="1"/>
    </row>
    <row r="401" spans="2:4" s="32" customFormat="1" ht="15" customHeight="1">
      <c r="B401" s="1"/>
      <c r="C401" s="1"/>
      <c r="D401" s="1"/>
    </row>
    <row r="402" spans="2:4" s="32" customFormat="1" ht="15" customHeight="1">
      <c r="B402" s="1"/>
      <c r="C402" s="1"/>
      <c r="D402" s="1"/>
    </row>
    <row r="403" spans="2:4" s="32" customFormat="1" ht="15" customHeight="1">
      <c r="B403" s="1"/>
      <c r="C403" s="1"/>
      <c r="D403" s="1"/>
    </row>
    <row r="404" spans="2:4" s="32" customFormat="1" ht="15" customHeight="1">
      <c r="B404" s="1"/>
      <c r="C404" s="1"/>
      <c r="D404" s="1"/>
    </row>
    <row r="405" spans="2:4" s="32" customFormat="1" ht="15" customHeight="1">
      <c r="B405" s="1"/>
      <c r="C405" s="1"/>
      <c r="D405" s="1"/>
    </row>
    <row r="406" spans="2:4" s="32" customFormat="1" ht="15" customHeight="1">
      <c r="B406" s="1"/>
      <c r="C406" s="1"/>
      <c r="D406" s="1"/>
    </row>
    <row r="407" spans="2:4" s="32" customFormat="1" ht="15" customHeight="1">
      <c r="B407" s="1"/>
      <c r="C407" s="1"/>
      <c r="D407" s="1"/>
    </row>
    <row r="408" spans="2:4" s="32" customFormat="1" ht="15" customHeight="1">
      <c r="B408" s="1"/>
      <c r="C408" s="1"/>
      <c r="D408" s="1"/>
    </row>
    <row r="409" spans="2:4" s="32" customFormat="1" ht="15" customHeight="1">
      <c r="B409" s="1"/>
      <c r="C409" s="1"/>
      <c r="D409" s="1"/>
    </row>
    <row r="410" spans="2:4" s="32" customFormat="1" ht="15" customHeight="1">
      <c r="B410" s="1"/>
      <c r="C410" s="1"/>
      <c r="D410" s="1"/>
    </row>
    <row r="411" spans="2:4" s="32" customFormat="1" ht="15" customHeight="1">
      <c r="B411" s="1"/>
      <c r="C411" s="1"/>
      <c r="D411" s="1"/>
    </row>
    <row r="412" spans="2:4" s="32" customFormat="1" ht="15" customHeight="1">
      <c r="B412" s="1"/>
      <c r="C412" s="1"/>
      <c r="D412" s="1"/>
    </row>
    <row r="413" spans="2:4" s="32" customFormat="1" ht="15" customHeight="1">
      <c r="B413" s="1"/>
      <c r="C413" s="1"/>
      <c r="D413" s="1"/>
    </row>
    <row r="414" spans="2:4" s="32" customFormat="1" ht="15" customHeight="1">
      <c r="B414" s="1"/>
      <c r="C414" s="1"/>
      <c r="D414" s="1"/>
    </row>
    <row r="415" spans="2:4" s="32" customFormat="1" ht="15" customHeight="1">
      <c r="B415" s="1"/>
      <c r="C415" s="1"/>
      <c r="D415" s="1"/>
    </row>
    <row r="416" spans="2:4" s="32" customFormat="1" ht="15" customHeight="1">
      <c r="B416" s="1"/>
      <c r="C416" s="1"/>
      <c r="D416" s="1"/>
    </row>
    <row r="417" spans="2:4" s="32" customFormat="1" ht="15" customHeight="1">
      <c r="B417" s="1"/>
      <c r="C417" s="1"/>
      <c r="D417" s="1"/>
    </row>
    <row r="418" spans="2:4" s="32" customFormat="1" ht="15" customHeight="1">
      <c r="B418" s="1"/>
      <c r="C418" s="1"/>
      <c r="D418" s="1"/>
    </row>
    <row r="419" spans="2:4" s="32" customFormat="1" ht="15" customHeight="1">
      <c r="B419" s="1"/>
      <c r="C419" s="1"/>
      <c r="D419" s="1"/>
    </row>
    <row r="420" spans="2:4" s="32" customFormat="1" ht="15" customHeight="1">
      <c r="B420" s="1"/>
      <c r="C420" s="1"/>
      <c r="D420" s="1"/>
    </row>
    <row r="421" spans="2:4" s="32" customFormat="1" ht="15" customHeight="1">
      <c r="B421" s="1"/>
      <c r="C421" s="1"/>
      <c r="D421" s="1"/>
    </row>
    <row r="422" spans="2:4" s="32" customFormat="1" ht="15" customHeight="1">
      <c r="B422" s="1"/>
      <c r="C422" s="1"/>
      <c r="D422" s="1"/>
    </row>
    <row r="423" spans="2:4" s="32" customFormat="1" ht="15" customHeight="1">
      <c r="B423" s="1"/>
      <c r="C423" s="1"/>
      <c r="D423" s="1"/>
    </row>
    <row r="424" spans="2:4" s="32" customFormat="1" ht="15" customHeight="1">
      <c r="B424" s="1"/>
      <c r="C424" s="1"/>
      <c r="D424" s="1"/>
    </row>
    <row r="425" spans="2:4" s="32" customFormat="1" ht="15" customHeight="1">
      <c r="B425" s="1"/>
      <c r="C425" s="1"/>
      <c r="D425" s="1"/>
    </row>
    <row r="426" spans="2:4" s="32" customFormat="1" ht="15" customHeight="1">
      <c r="B426" s="1"/>
      <c r="C426" s="1"/>
      <c r="D426" s="1"/>
    </row>
    <row r="427" spans="2:4" s="32" customFormat="1" ht="15" customHeight="1">
      <c r="B427" s="1"/>
      <c r="C427" s="1"/>
      <c r="D427" s="1"/>
    </row>
    <row r="428" spans="2:4" s="32" customFormat="1" ht="15" customHeight="1">
      <c r="B428" s="1"/>
      <c r="C428" s="1"/>
      <c r="D428" s="1"/>
    </row>
    <row r="429" spans="2:4" s="32" customFormat="1" ht="15" customHeight="1">
      <c r="B429" s="1"/>
      <c r="C429" s="1"/>
      <c r="D429" s="1"/>
    </row>
    <row r="430" spans="2:4" s="32" customFormat="1" ht="15" customHeight="1">
      <c r="B430" s="1"/>
      <c r="C430" s="1"/>
      <c r="D430" s="1"/>
    </row>
    <row r="431" spans="2:4" s="32" customFormat="1" ht="15" customHeight="1">
      <c r="B431" s="1"/>
      <c r="C431" s="1"/>
      <c r="D431" s="1"/>
    </row>
    <row r="432" spans="2:4" s="32" customFormat="1" ht="15" customHeight="1">
      <c r="B432" s="1"/>
      <c r="C432" s="1"/>
      <c r="D432" s="1"/>
    </row>
    <row r="433" spans="2:4" s="32" customFormat="1" ht="15" customHeight="1">
      <c r="B433" s="1"/>
      <c r="C433" s="1"/>
      <c r="D433" s="1"/>
    </row>
    <row r="434" spans="2:4" s="32" customFormat="1" ht="15" customHeight="1">
      <c r="B434" s="1"/>
      <c r="C434" s="1"/>
      <c r="D434" s="1"/>
    </row>
    <row r="435" spans="2:4" s="32" customFormat="1" ht="15" customHeight="1">
      <c r="B435" s="1"/>
      <c r="C435" s="1"/>
      <c r="D435" s="1"/>
    </row>
    <row r="436" spans="2:4" s="32" customFormat="1" ht="15" customHeight="1">
      <c r="B436" s="1"/>
      <c r="C436" s="1"/>
      <c r="D436" s="1"/>
    </row>
    <row r="437" spans="2:4" s="32" customFormat="1" ht="15" customHeight="1">
      <c r="B437" s="1"/>
      <c r="C437" s="1"/>
      <c r="D437" s="1"/>
    </row>
    <row r="438" spans="2:4" s="32" customFormat="1" ht="15" customHeight="1">
      <c r="B438" s="1"/>
      <c r="C438" s="1"/>
      <c r="D438" s="1"/>
    </row>
    <row r="439" spans="2:4" s="32" customFormat="1" ht="15" customHeight="1">
      <c r="B439" s="1"/>
      <c r="C439" s="1"/>
      <c r="D439" s="1"/>
    </row>
  </sheetData>
  <sheetProtection/>
  <mergeCells count="8">
    <mergeCell ref="D5:D6"/>
    <mergeCell ref="E5:E6"/>
    <mergeCell ref="A1:E1"/>
    <mergeCell ref="A3:C3"/>
    <mergeCell ref="A5:A6"/>
    <mergeCell ref="B5:B6"/>
    <mergeCell ref="C5:C6"/>
    <mergeCell ref="B2:E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65" r:id="rId1"/>
  <headerFooter alignWithMargins="0">
    <oddFooter>&amp;C&amp;"Arial,Italique"&amp;8Page &amp;P</oddFooter>
  </headerFooter>
  <rowBreaks count="5" manualBreakCount="5">
    <brk id="80" max="4" man="1"/>
    <brk id="123" max="4" man="1"/>
    <brk id="186" max="4" man="1"/>
    <brk id="258" max="4" man="1"/>
    <brk id="3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Zeros="0" zoomScalePageLayoutView="0" workbookViewId="0" topLeftCell="A1">
      <selection activeCell="B27" sqref="B27"/>
    </sheetView>
  </sheetViews>
  <sheetFormatPr defaultColWidth="11.421875" defaultRowHeight="12.75"/>
  <cols>
    <col min="1" max="1" width="3.00390625" style="32" bestFit="1" customWidth="1"/>
    <col min="2" max="2" width="76.421875" style="1" bestFit="1" customWidth="1"/>
    <col min="3" max="3" width="17.7109375" style="3" bestFit="1" customWidth="1"/>
    <col min="4" max="4" width="11.421875" style="1" customWidth="1"/>
    <col min="5" max="5" width="12.8515625" style="1" bestFit="1" customWidth="1"/>
    <col min="6" max="16384" width="11.421875" style="1" customWidth="1"/>
  </cols>
  <sheetData>
    <row r="1" spans="1:3" ht="31.5" customHeight="1">
      <c r="A1" s="148" t="s">
        <v>492</v>
      </c>
      <c r="B1" s="148"/>
      <c r="C1" s="148"/>
    </row>
    <row r="2" spans="1:3" ht="15" customHeight="1">
      <c r="A2" s="16"/>
      <c r="B2" s="148" t="s">
        <v>532</v>
      </c>
      <c r="C2" s="148"/>
    </row>
    <row r="3" spans="1:3" ht="15" customHeight="1">
      <c r="A3" s="148" t="s">
        <v>121</v>
      </c>
      <c r="B3" s="148"/>
      <c r="C3" s="148"/>
    </row>
    <row r="4" spans="1:3" ht="15" customHeight="1" thickBot="1">
      <c r="A4" s="29"/>
      <c r="B4" s="24"/>
      <c r="C4" s="25">
        <v>44858</v>
      </c>
    </row>
    <row r="5" spans="1:3" s="11" customFormat="1" ht="15" customHeight="1" thickTop="1">
      <c r="A5" s="149" t="s">
        <v>176</v>
      </c>
      <c r="B5" s="151" t="s">
        <v>0</v>
      </c>
      <c r="C5" s="158" t="s">
        <v>36</v>
      </c>
    </row>
    <row r="6" spans="1:3" s="11" customFormat="1" ht="15" customHeight="1" thickBot="1">
      <c r="A6" s="156"/>
      <c r="B6" s="157"/>
      <c r="C6" s="159"/>
    </row>
    <row r="7" spans="1:3" s="11" customFormat="1" ht="15" customHeight="1" thickBot="1" thickTop="1">
      <c r="A7" s="153" t="s">
        <v>515</v>
      </c>
      <c r="B7" s="154"/>
      <c r="C7" s="155"/>
    </row>
    <row r="8" spans="1:6" s="11" customFormat="1" ht="15" customHeight="1" thickTop="1">
      <c r="A8" s="37"/>
      <c r="B8" s="44"/>
      <c r="C8" s="52"/>
      <c r="E8" s="112"/>
      <c r="F8" s="122"/>
    </row>
    <row r="9" spans="1:6" s="11" customFormat="1" ht="15" customHeight="1">
      <c r="A9" s="37"/>
      <c r="B9" s="4" t="s">
        <v>412</v>
      </c>
      <c r="C9" s="52"/>
      <c r="E9" s="112"/>
      <c r="F9" s="122"/>
    </row>
    <row r="10" spans="1:6" s="11" customFormat="1" ht="15" customHeight="1">
      <c r="A10" s="37">
        <v>1</v>
      </c>
      <c r="B10" s="44" t="s">
        <v>464</v>
      </c>
      <c r="C10" s="52">
        <f>+'Promotion-Busoro'!F155</f>
        <v>0</v>
      </c>
      <c r="E10" s="112"/>
      <c r="F10" s="122"/>
    </row>
    <row r="11" spans="1:6" s="11" customFormat="1" ht="15" customHeight="1">
      <c r="A11" s="37">
        <v>2</v>
      </c>
      <c r="B11" s="44" t="s">
        <v>411</v>
      </c>
      <c r="C11" s="52">
        <f>+'Soins ambulatoires-Busoro'!F48</f>
        <v>0</v>
      </c>
      <c r="E11" s="112"/>
      <c r="F11" s="122"/>
    </row>
    <row r="12" spans="1:6" s="11" customFormat="1" ht="15" customHeight="1">
      <c r="A12" s="37">
        <v>3</v>
      </c>
      <c r="B12" s="44" t="s">
        <v>520</v>
      </c>
      <c r="C12" s="52">
        <f>+'Aménagements Busoro-Ferme'!F49</f>
        <v>0</v>
      </c>
      <c r="E12" s="112"/>
      <c r="F12" s="122"/>
    </row>
    <row r="13" spans="1:6" s="11" customFormat="1" ht="15" customHeight="1" thickBot="1">
      <c r="A13" s="37"/>
      <c r="B13" s="44"/>
      <c r="C13" s="52"/>
      <c r="E13" s="112"/>
      <c r="F13" s="122"/>
    </row>
    <row r="14" spans="1:6" s="11" customFormat="1" ht="15" customHeight="1" thickBot="1" thickTop="1">
      <c r="A14" s="80"/>
      <c r="B14" s="81" t="s">
        <v>491</v>
      </c>
      <c r="C14" s="82">
        <f>SUM(C8:C13)</f>
        <v>0</v>
      </c>
      <c r="E14" s="112"/>
      <c r="F14" s="122"/>
    </row>
    <row r="15" spans="1:6" s="11" customFormat="1" ht="15" customHeight="1" thickBot="1" thickTop="1">
      <c r="A15" s="35"/>
      <c r="B15" s="19"/>
      <c r="C15" s="20"/>
      <c r="E15" s="112"/>
      <c r="F15" s="122"/>
    </row>
    <row r="16" spans="1:6" s="11" customFormat="1" ht="15" customHeight="1" thickBot="1" thickTop="1">
      <c r="A16" s="36"/>
      <c r="B16" s="21" t="s">
        <v>518</v>
      </c>
      <c r="C16" s="53">
        <f>+C14</f>
        <v>0</v>
      </c>
      <c r="D16" s="144"/>
      <c r="E16" s="112"/>
      <c r="F16" s="122"/>
    </row>
    <row r="17" spans="1:6" s="11" customFormat="1" ht="15" customHeight="1" thickBot="1" thickTop="1">
      <c r="A17" s="36"/>
      <c r="B17" s="21"/>
      <c r="C17" s="145"/>
      <c r="E17" s="112"/>
      <c r="F17" s="122"/>
    </row>
    <row r="18" spans="1:6" s="11" customFormat="1" ht="15" customHeight="1" thickBot="1" thickTop="1">
      <c r="A18" s="36"/>
      <c r="B18" s="129" t="s">
        <v>517</v>
      </c>
      <c r="C18" s="53">
        <f>+C14</f>
        <v>0</v>
      </c>
      <c r="E18" s="112"/>
      <c r="F18" s="122"/>
    </row>
    <row r="19" spans="1:6" s="11" customFormat="1" ht="15" customHeight="1" thickBot="1" thickTop="1">
      <c r="A19" s="30"/>
      <c r="B19" s="22"/>
      <c r="C19" s="23"/>
      <c r="E19" s="112"/>
      <c r="F19" s="122"/>
    </row>
    <row r="20" spans="1:3" s="11" customFormat="1" ht="15" customHeight="1" thickBot="1" thickTop="1">
      <c r="A20" s="153" t="s">
        <v>516</v>
      </c>
      <c r="B20" s="154"/>
      <c r="C20" s="155"/>
    </row>
    <row r="21" spans="1:6" s="11" customFormat="1" ht="15" customHeight="1" thickTop="1">
      <c r="A21" s="37"/>
      <c r="B21" s="44"/>
      <c r="C21" s="52"/>
      <c r="E21" s="112"/>
      <c r="F21" s="122"/>
    </row>
    <row r="22" spans="1:6" s="11" customFormat="1" ht="15" customHeight="1">
      <c r="A22" s="37"/>
      <c r="B22" s="4" t="s">
        <v>412</v>
      </c>
      <c r="C22" s="52"/>
      <c r="E22" s="112"/>
      <c r="F22" s="122"/>
    </row>
    <row r="23" spans="1:6" s="11" customFormat="1" ht="15" customHeight="1">
      <c r="A23" s="37" t="s">
        <v>522</v>
      </c>
      <c r="B23" s="44" t="s">
        <v>521</v>
      </c>
      <c r="C23" s="52">
        <f>+'Aménagements Busoro-cond'!F42</f>
        <v>0</v>
      </c>
      <c r="E23" s="112"/>
      <c r="F23" s="122"/>
    </row>
    <row r="24" spans="1:6" s="11" customFormat="1" ht="15" customHeight="1" thickBot="1">
      <c r="A24" s="37"/>
      <c r="B24" s="44"/>
      <c r="C24" s="52"/>
      <c r="E24" s="112"/>
      <c r="F24" s="122"/>
    </row>
    <row r="25" spans="1:6" s="11" customFormat="1" ht="15" customHeight="1" thickBot="1" thickTop="1">
      <c r="A25" s="80"/>
      <c r="B25" s="81" t="s">
        <v>491</v>
      </c>
      <c r="C25" s="82">
        <f>SUM(C21:C24)</f>
        <v>0</v>
      </c>
      <c r="E25" s="112"/>
      <c r="F25" s="122"/>
    </row>
    <row r="26" spans="1:6" s="11" customFormat="1" ht="15" customHeight="1" thickBot="1" thickTop="1">
      <c r="A26" s="35"/>
      <c r="B26" s="19"/>
      <c r="C26" s="20"/>
      <c r="E26" s="112"/>
      <c r="F26" s="122"/>
    </row>
    <row r="27" spans="1:6" s="11" customFormat="1" ht="15" customHeight="1" thickBot="1" thickTop="1">
      <c r="A27" s="36"/>
      <c r="B27" s="21" t="s">
        <v>519</v>
      </c>
      <c r="C27" s="53">
        <f>+C25</f>
        <v>0</v>
      </c>
      <c r="E27" s="112"/>
      <c r="F27" s="122"/>
    </row>
    <row r="28" spans="1:6" s="11" customFormat="1" ht="15" customHeight="1" thickBot="1" thickTop="1">
      <c r="A28" s="30"/>
      <c r="B28" s="22"/>
      <c r="C28" s="23"/>
      <c r="E28" s="112"/>
      <c r="F28" s="122"/>
    </row>
    <row r="29" spans="1:6" s="11" customFormat="1" ht="15" customHeight="1" thickBot="1" thickTop="1">
      <c r="A29" s="35"/>
      <c r="B29" s="19"/>
      <c r="C29" s="20"/>
      <c r="E29" s="112"/>
      <c r="F29" s="122"/>
    </row>
    <row r="30" spans="1:6" s="11" customFormat="1" ht="15" customHeight="1" thickBot="1" thickTop="1">
      <c r="A30" s="36"/>
      <c r="B30" s="21" t="s">
        <v>523</v>
      </c>
      <c r="C30" s="53">
        <f>0.18*C16</f>
        <v>0</v>
      </c>
      <c r="E30" s="112"/>
      <c r="F30" s="122"/>
    </row>
    <row r="31" spans="1:6" s="11" customFormat="1" ht="15" customHeight="1" thickBot="1" thickTop="1">
      <c r="A31" s="36"/>
      <c r="B31" s="21"/>
      <c r="C31" s="143"/>
      <c r="E31" s="112"/>
      <c r="F31" s="122"/>
    </row>
    <row r="32" spans="1:6" s="11" customFormat="1" ht="15" customHeight="1" thickBot="1" thickTop="1">
      <c r="A32" s="36"/>
      <c r="B32" s="21" t="s">
        <v>524</v>
      </c>
      <c r="C32" s="53">
        <f>0.18*C27</f>
        <v>0</v>
      </c>
      <c r="E32" s="112"/>
      <c r="F32" s="122"/>
    </row>
    <row r="33" spans="1:6" s="11" customFormat="1" ht="15" customHeight="1" thickBot="1" thickTop="1">
      <c r="A33" s="36"/>
      <c r="B33" s="21"/>
      <c r="C33" s="143"/>
      <c r="E33" s="112"/>
      <c r="F33" s="122"/>
    </row>
    <row r="34" spans="1:6" s="11" customFormat="1" ht="15" customHeight="1" thickBot="1" thickTop="1">
      <c r="A34" s="35"/>
      <c r="B34" s="19"/>
      <c r="C34" s="20"/>
      <c r="E34" s="112"/>
      <c r="F34" s="122"/>
    </row>
    <row r="35" spans="1:6" s="11" customFormat="1" ht="15" customHeight="1" thickBot="1" thickTop="1">
      <c r="A35" s="36"/>
      <c r="B35" s="21" t="s">
        <v>525</v>
      </c>
      <c r="C35" s="53">
        <f>+C16+C30</f>
        <v>0</v>
      </c>
      <c r="E35" s="112"/>
      <c r="F35" s="122"/>
    </row>
    <row r="36" spans="1:6" s="11" customFormat="1" ht="15" customHeight="1" thickBot="1" thickTop="1">
      <c r="A36" s="36"/>
      <c r="B36" s="21"/>
      <c r="C36" s="145"/>
      <c r="E36" s="112"/>
      <c r="F36" s="122"/>
    </row>
    <row r="37" spans="1:6" s="11" customFormat="1" ht="15" customHeight="1" thickBot="1" thickTop="1">
      <c r="A37" s="36"/>
      <c r="B37" s="21" t="s">
        <v>526</v>
      </c>
      <c r="C37" s="53">
        <f>C27+C32</f>
        <v>0</v>
      </c>
      <c r="E37" s="112"/>
      <c r="F37" s="122"/>
    </row>
    <row r="38" spans="1:5" s="11" customFormat="1" ht="15" customHeight="1" thickBot="1" thickTop="1">
      <c r="A38" s="30"/>
      <c r="B38" s="22"/>
      <c r="C38" s="143"/>
      <c r="E38" s="112"/>
    </row>
    <row r="39" spans="1:3" s="11" customFormat="1" ht="15" customHeight="1" thickTop="1">
      <c r="A39" s="31"/>
      <c r="C39" s="15"/>
    </row>
    <row r="40" spans="1:3" s="11" customFormat="1" ht="15" customHeight="1">
      <c r="A40" s="31"/>
      <c r="C40" s="15"/>
    </row>
    <row r="41" spans="1:2" s="11" customFormat="1" ht="15" customHeight="1">
      <c r="A41" s="31"/>
      <c r="B41" s="38" t="s">
        <v>495</v>
      </c>
    </row>
    <row r="42" spans="1:2" s="11" customFormat="1" ht="15" customHeight="1">
      <c r="A42" s="31"/>
      <c r="B42" s="34"/>
    </row>
    <row r="43" spans="1:2" s="11" customFormat="1" ht="15" customHeight="1">
      <c r="A43" s="31"/>
      <c r="B43" s="34" t="s">
        <v>53</v>
      </c>
    </row>
    <row r="44" spans="1:3" s="11" customFormat="1" ht="15" customHeight="1">
      <c r="A44" s="31"/>
      <c r="C44" s="15"/>
    </row>
    <row r="45" spans="1:3" s="11" customFormat="1" ht="15" customHeight="1" thickBot="1">
      <c r="A45" s="31"/>
      <c r="C45" s="15"/>
    </row>
    <row r="46" spans="1:3" s="11" customFormat="1" ht="15" customHeight="1" thickBot="1" thickTop="1">
      <c r="A46" s="31"/>
      <c r="B46" s="9" t="s">
        <v>42</v>
      </c>
      <c r="C46" s="10" t="e">
        <f>+#REF!+#REF!+#REF!+#REF!</f>
        <v>#REF!</v>
      </c>
    </row>
    <row r="47" spans="1:3" s="11" customFormat="1" ht="15" customHeight="1" thickBot="1" thickTop="1">
      <c r="A47" s="31"/>
      <c r="C47" s="15"/>
    </row>
    <row r="48" spans="1:3" s="11" customFormat="1" ht="15" customHeight="1" thickBot="1" thickTop="1">
      <c r="A48" s="31"/>
      <c r="B48" s="9" t="s">
        <v>43</v>
      </c>
      <c r="C48" s="53" t="e">
        <f>+C16/C46</f>
        <v>#REF!</v>
      </c>
    </row>
    <row r="49" spans="1:3" s="11" customFormat="1" ht="15" customHeight="1" thickTop="1">
      <c r="A49" s="31"/>
      <c r="C49" s="15"/>
    </row>
    <row r="50" spans="1:3" s="11" customFormat="1" ht="15" customHeight="1">
      <c r="A50" s="31"/>
      <c r="C50" s="15"/>
    </row>
    <row r="51" spans="1:3" s="11" customFormat="1" ht="15" customHeight="1">
      <c r="A51" s="31"/>
      <c r="C51" s="15"/>
    </row>
    <row r="52" spans="1:3" s="11" customFormat="1" ht="15" customHeight="1">
      <c r="A52" s="31"/>
      <c r="C52" s="15"/>
    </row>
    <row r="53" spans="1:3" s="11" customFormat="1" ht="15" customHeight="1">
      <c r="A53" s="31"/>
      <c r="C53" s="15"/>
    </row>
    <row r="54" spans="1:3" s="11" customFormat="1" ht="15" customHeight="1">
      <c r="A54" s="31"/>
      <c r="C54" s="15"/>
    </row>
    <row r="55" spans="1:3" s="11" customFormat="1" ht="15" customHeight="1">
      <c r="A55" s="31"/>
      <c r="C55" s="15"/>
    </row>
    <row r="56" spans="1:3" s="11" customFormat="1" ht="15" customHeight="1">
      <c r="A56" s="31"/>
      <c r="C56" s="15"/>
    </row>
    <row r="57" spans="1:3" s="11" customFormat="1" ht="15" customHeight="1">
      <c r="A57" s="31"/>
      <c r="C57" s="15"/>
    </row>
    <row r="58" spans="1:3" s="11" customFormat="1" ht="15" customHeight="1">
      <c r="A58" s="31"/>
      <c r="C58" s="15"/>
    </row>
    <row r="59" spans="1:3" s="11" customFormat="1" ht="15" customHeight="1">
      <c r="A59" s="31"/>
      <c r="C59" s="15"/>
    </row>
    <row r="60" spans="1:3" s="11" customFormat="1" ht="15" customHeight="1">
      <c r="A60" s="31"/>
      <c r="C60" s="15"/>
    </row>
    <row r="61" spans="1:3" s="11" customFormat="1" ht="15" customHeight="1">
      <c r="A61" s="31"/>
      <c r="C61" s="15"/>
    </row>
    <row r="62" spans="1:3" s="11" customFormat="1" ht="15" customHeight="1">
      <c r="A62" s="31"/>
      <c r="C62" s="15"/>
    </row>
    <row r="63" spans="1:3" s="11" customFormat="1" ht="15" customHeight="1">
      <c r="A63" s="31"/>
      <c r="C63" s="15"/>
    </row>
    <row r="64" spans="1:3" s="11" customFormat="1" ht="15" customHeight="1">
      <c r="A64" s="31"/>
      <c r="C64" s="15"/>
    </row>
    <row r="65" spans="1:3" s="11" customFormat="1" ht="15" customHeight="1">
      <c r="A65" s="31"/>
      <c r="C65" s="15"/>
    </row>
    <row r="66" spans="1:3" s="11" customFormat="1" ht="15" customHeight="1">
      <c r="A66" s="31"/>
      <c r="C66" s="15"/>
    </row>
    <row r="67" spans="1:3" s="11" customFormat="1" ht="15" customHeight="1">
      <c r="A67" s="31"/>
      <c r="C67" s="15"/>
    </row>
    <row r="68" spans="1:3" s="11" customFormat="1" ht="15" customHeight="1">
      <c r="A68" s="31"/>
      <c r="C68" s="15"/>
    </row>
    <row r="69" spans="1:3" s="11" customFormat="1" ht="15" customHeight="1">
      <c r="A69" s="31"/>
      <c r="C69" s="15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spans="2:3" s="32" customFormat="1" ht="15" customHeight="1">
      <c r="B78" s="1"/>
      <c r="C78" s="3"/>
    </row>
    <row r="79" spans="2:3" s="32" customFormat="1" ht="15" customHeight="1">
      <c r="B79" s="1"/>
      <c r="C79" s="3"/>
    </row>
    <row r="80" spans="2:3" s="32" customFormat="1" ht="15" customHeight="1">
      <c r="B80" s="1"/>
      <c r="C80" s="3"/>
    </row>
    <row r="81" spans="2:3" s="32" customFormat="1" ht="15" customHeight="1">
      <c r="B81" s="1"/>
      <c r="C81" s="3"/>
    </row>
    <row r="82" spans="2:3" s="32" customFormat="1" ht="15" customHeight="1">
      <c r="B82" s="1"/>
      <c r="C82" s="3"/>
    </row>
    <row r="83" spans="2:3" s="32" customFormat="1" ht="15" customHeight="1">
      <c r="B83" s="1"/>
      <c r="C83" s="3"/>
    </row>
    <row r="84" spans="2:3" s="32" customFormat="1" ht="15" customHeight="1">
      <c r="B84" s="1"/>
      <c r="C84" s="3"/>
    </row>
    <row r="85" spans="2:3" s="32" customFormat="1" ht="15" customHeight="1">
      <c r="B85" s="1"/>
      <c r="C85" s="3"/>
    </row>
    <row r="86" spans="2:3" s="32" customFormat="1" ht="15" customHeight="1">
      <c r="B86" s="1"/>
      <c r="C86" s="3"/>
    </row>
    <row r="87" spans="2:3" s="32" customFormat="1" ht="15" customHeight="1">
      <c r="B87" s="1"/>
      <c r="C87" s="3"/>
    </row>
    <row r="88" spans="2:3" s="32" customFormat="1" ht="15" customHeight="1">
      <c r="B88" s="1"/>
      <c r="C88" s="3"/>
    </row>
    <row r="89" spans="2:3" s="32" customFormat="1" ht="15" customHeight="1">
      <c r="B89" s="1"/>
      <c r="C89" s="3"/>
    </row>
    <row r="90" spans="2:3" s="32" customFormat="1" ht="15" customHeight="1">
      <c r="B90" s="1"/>
      <c r="C90" s="3"/>
    </row>
    <row r="91" spans="2:3" s="32" customFormat="1" ht="15" customHeight="1">
      <c r="B91" s="1"/>
      <c r="C91" s="3"/>
    </row>
    <row r="92" spans="2:3" s="32" customFormat="1" ht="15" customHeight="1">
      <c r="B92" s="1"/>
      <c r="C92" s="3"/>
    </row>
    <row r="93" spans="2:3" s="32" customFormat="1" ht="15" customHeight="1">
      <c r="B93" s="1"/>
      <c r="C93" s="3"/>
    </row>
    <row r="94" spans="2:3" s="32" customFormat="1" ht="15" customHeight="1">
      <c r="B94" s="1"/>
      <c r="C94" s="3"/>
    </row>
    <row r="95" spans="2:3" s="32" customFormat="1" ht="15" customHeight="1">
      <c r="B95" s="1"/>
      <c r="C95" s="3"/>
    </row>
    <row r="96" spans="2:3" s="32" customFormat="1" ht="15" customHeight="1">
      <c r="B96" s="1"/>
      <c r="C96" s="3"/>
    </row>
    <row r="97" spans="2:3" s="32" customFormat="1" ht="15" customHeight="1">
      <c r="B97" s="1"/>
      <c r="C97" s="3"/>
    </row>
    <row r="98" spans="2:3" s="32" customFormat="1" ht="15" customHeight="1">
      <c r="B98" s="1"/>
      <c r="C98" s="3"/>
    </row>
    <row r="99" spans="2:3" s="32" customFormat="1" ht="15" customHeight="1">
      <c r="B99" s="1"/>
      <c r="C99" s="3"/>
    </row>
    <row r="100" spans="2:3" s="32" customFormat="1" ht="15" customHeight="1">
      <c r="B100" s="1"/>
      <c r="C100" s="3"/>
    </row>
    <row r="101" spans="2:3" s="32" customFormat="1" ht="15" customHeight="1">
      <c r="B101" s="1"/>
      <c r="C101" s="3"/>
    </row>
    <row r="102" spans="2:3" s="32" customFormat="1" ht="15" customHeight="1">
      <c r="B102" s="1"/>
      <c r="C102" s="3"/>
    </row>
    <row r="103" spans="2:3" s="32" customFormat="1" ht="15" customHeight="1">
      <c r="B103" s="1"/>
      <c r="C103" s="3"/>
    </row>
    <row r="104" spans="2:3" s="32" customFormat="1" ht="15" customHeight="1">
      <c r="B104" s="1"/>
      <c r="C104" s="3"/>
    </row>
    <row r="105" spans="2:3" s="32" customFormat="1" ht="15" customHeight="1">
      <c r="B105" s="1"/>
      <c r="C105" s="3"/>
    </row>
    <row r="106" spans="2:3" s="32" customFormat="1" ht="15" customHeight="1">
      <c r="B106" s="1"/>
      <c r="C106" s="3"/>
    </row>
    <row r="107" spans="2:3" s="32" customFormat="1" ht="15" customHeight="1">
      <c r="B107" s="1"/>
      <c r="C107" s="3"/>
    </row>
    <row r="108" spans="2:3" s="32" customFormat="1" ht="15" customHeight="1">
      <c r="B108" s="1"/>
      <c r="C108" s="3"/>
    </row>
    <row r="109" spans="2:3" s="32" customFormat="1" ht="15" customHeight="1">
      <c r="B109" s="1"/>
      <c r="C109" s="3"/>
    </row>
    <row r="110" spans="2:3" s="32" customFormat="1" ht="15" customHeight="1">
      <c r="B110" s="1"/>
      <c r="C110" s="3"/>
    </row>
    <row r="111" spans="2:3" s="32" customFormat="1" ht="15" customHeight="1">
      <c r="B111" s="1"/>
      <c r="C111" s="3"/>
    </row>
    <row r="112" spans="2:3" s="32" customFormat="1" ht="15" customHeight="1">
      <c r="B112" s="1"/>
      <c r="C112" s="3"/>
    </row>
    <row r="113" spans="2:3" s="32" customFormat="1" ht="15" customHeight="1">
      <c r="B113" s="1"/>
      <c r="C113" s="3"/>
    </row>
    <row r="114" spans="2:3" s="32" customFormat="1" ht="15" customHeight="1">
      <c r="B114" s="1"/>
      <c r="C114" s="3"/>
    </row>
    <row r="115" spans="2:3" s="32" customFormat="1" ht="15" customHeight="1">
      <c r="B115" s="1"/>
      <c r="C115" s="3"/>
    </row>
    <row r="116" spans="2:3" s="32" customFormat="1" ht="15" customHeight="1">
      <c r="B116" s="1"/>
      <c r="C116" s="3"/>
    </row>
    <row r="117" spans="2:3" s="32" customFormat="1" ht="15" customHeight="1">
      <c r="B117" s="1"/>
      <c r="C117" s="3"/>
    </row>
    <row r="118" spans="2:3" s="32" customFormat="1" ht="15" customHeight="1">
      <c r="B118" s="1"/>
      <c r="C118" s="3"/>
    </row>
    <row r="119" spans="2:3" s="32" customFormat="1" ht="15" customHeight="1">
      <c r="B119" s="1"/>
      <c r="C119" s="3"/>
    </row>
    <row r="120" spans="2:3" s="32" customFormat="1" ht="15" customHeight="1">
      <c r="B120" s="1"/>
      <c r="C120" s="3"/>
    </row>
    <row r="121" spans="2:3" s="32" customFormat="1" ht="15" customHeight="1">
      <c r="B121" s="1"/>
      <c r="C121" s="3"/>
    </row>
    <row r="122" spans="2:3" s="32" customFormat="1" ht="15" customHeight="1">
      <c r="B122" s="1"/>
      <c r="C122" s="3"/>
    </row>
    <row r="123" spans="2:3" s="32" customFormat="1" ht="15" customHeight="1">
      <c r="B123" s="1"/>
      <c r="C123" s="3"/>
    </row>
    <row r="124" spans="2:3" s="32" customFormat="1" ht="15" customHeight="1">
      <c r="B124" s="1"/>
      <c r="C124" s="3"/>
    </row>
    <row r="125" spans="2:3" s="32" customFormat="1" ht="15" customHeight="1">
      <c r="B125" s="1"/>
      <c r="C125" s="3"/>
    </row>
    <row r="126" spans="2:3" s="32" customFormat="1" ht="15" customHeight="1">
      <c r="B126" s="1"/>
      <c r="C126" s="3"/>
    </row>
    <row r="127" spans="2:3" s="32" customFormat="1" ht="15" customHeight="1">
      <c r="B127" s="1"/>
      <c r="C127" s="3"/>
    </row>
    <row r="128" spans="2:3" s="32" customFormat="1" ht="15" customHeight="1">
      <c r="B128" s="1"/>
      <c r="C128" s="3"/>
    </row>
    <row r="129" spans="2:3" s="32" customFormat="1" ht="15" customHeight="1">
      <c r="B129" s="1"/>
      <c r="C129" s="3"/>
    </row>
    <row r="130" spans="2:3" s="32" customFormat="1" ht="15" customHeight="1">
      <c r="B130" s="1"/>
      <c r="C130" s="3"/>
    </row>
    <row r="131" spans="2:3" s="32" customFormat="1" ht="15" customHeight="1">
      <c r="B131" s="1"/>
      <c r="C131" s="3"/>
    </row>
    <row r="132" spans="2:3" s="32" customFormat="1" ht="15" customHeight="1">
      <c r="B132" s="1"/>
      <c r="C132" s="3"/>
    </row>
    <row r="133" spans="2:3" s="32" customFormat="1" ht="15" customHeight="1">
      <c r="B133" s="1"/>
      <c r="C133" s="3"/>
    </row>
    <row r="134" spans="2:3" s="32" customFormat="1" ht="15" customHeight="1">
      <c r="B134" s="1"/>
      <c r="C134" s="3"/>
    </row>
    <row r="135" spans="2:3" s="32" customFormat="1" ht="15" customHeight="1">
      <c r="B135" s="1"/>
      <c r="C135" s="3"/>
    </row>
    <row r="136" spans="2:3" s="32" customFormat="1" ht="15" customHeight="1">
      <c r="B136" s="1"/>
      <c r="C136" s="3"/>
    </row>
    <row r="137" spans="2:3" s="32" customFormat="1" ht="15" customHeight="1">
      <c r="B137" s="1"/>
      <c r="C137" s="3"/>
    </row>
    <row r="138" spans="2:3" s="32" customFormat="1" ht="15" customHeight="1">
      <c r="B138" s="1"/>
      <c r="C138" s="3"/>
    </row>
    <row r="139" spans="2:3" s="32" customFormat="1" ht="15" customHeight="1">
      <c r="B139" s="1"/>
      <c r="C139" s="3"/>
    </row>
    <row r="140" spans="2:3" s="32" customFormat="1" ht="15" customHeight="1">
      <c r="B140" s="1"/>
      <c r="C140" s="3"/>
    </row>
    <row r="141" spans="2:3" s="32" customFormat="1" ht="15" customHeight="1">
      <c r="B141" s="1"/>
      <c r="C141" s="3"/>
    </row>
    <row r="142" spans="2:3" s="32" customFormat="1" ht="15" customHeight="1">
      <c r="B142" s="1"/>
      <c r="C142" s="3"/>
    </row>
    <row r="143" spans="2:3" s="32" customFormat="1" ht="15" customHeight="1">
      <c r="B143" s="1"/>
      <c r="C143" s="3"/>
    </row>
    <row r="144" spans="2:3" s="32" customFormat="1" ht="15" customHeight="1">
      <c r="B144" s="1"/>
      <c r="C144" s="3"/>
    </row>
    <row r="145" spans="2:3" s="32" customFormat="1" ht="15" customHeight="1">
      <c r="B145" s="1"/>
      <c r="C145" s="3"/>
    </row>
    <row r="146" spans="2:3" s="32" customFormat="1" ht="15" customHeight="1">
      <c r="B146" s="1"/>
      <c r="C146" s="3"/>
    </row>
    <row r="147" spans="2:3" s="32" customFormat="1" ht="15" customHeight="1">
      <c r="B147" s="1"/>
      <c r="C147" s="3"/>
    </row>
    <row r="148" spans="2:3" s="32" customFormat="1" ht="15" customHeight="1">
      <c r="B148" s="1"/>
      <c r="C148" s="3"/>
    </row>
    <row r="149" spans="2:3" s="32" customFormat="1" ht="15" customHeight="1">
      <c r="B149" s="1"/>
      <c r="C149" s="3"/>
    </row>
    <row r="150" spans="2:3" s="32" customFormat="1" ht="15" customHeight="1">
      <c r="B150" s="1"/>
      <c r="C150" s="3"/>
    </row>
    <row r="151" spans="2:3" s="32" customFormat="1" ht="15" customHeight="1">
      <c r="B151" s="1"/>
      <c r="C151" s="3"/>
    </row>
    <row r="152" spans="2:3" s="32" customFormat="1" ht="15" customHeight="1">
      <c r="B152" s="1"/>
      <c r="C152" s="3"/>
    </row>
    <row r="153" spans="2:3" s="32" customFormat="1" ht="15" customHeight="1">
      <c r="B153" s="1"/>
      <c r="C153" s="3"/>
    </row>
    <row r="154" spans="2:3" s="32" customFormat="1" ht="15" customHeight="1">
      <c r="B154" s="1"/>
      <c r="C154" s="3"/>
    </row>
  </sheetData>
  <sheetProtection/>
  <mergeCells count="8">
    <mergeCell ref="A7:C7"/>
    <mergeCell ref="A20:C20"/>
    <mergeCell ref="A1:C1"/>
    <mergeCell ref="A3:C3"/>
    <mergeCell ref="A5:A6"/>
    <mergeCell ref="B5:B6"/>
    <mergeCell ref="C5:C6"/>
    <mergeCell ref="B2:C2"/>
  </mergeCells>
  <printOptions horizontalCentered="1"/>
  <pageMargins left="0.3937007874015748" right="0.3937007874015748" top="0.5905511811023623" bottom="0.5905511811023623" header="0" footer="0"/>
  <pageSetup fitToHeight="0" fitToWidth="1" horizontalDpi="600" verticalDpi="600" orientation="portrait" paperSize="9" scale="98" r:id="rId1"/>
  <headerFooter alignWithMargins="0">
    <oddFooter>&amp;C&amp;"Arial,Italique"&amp;8Page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1"/>
  <sheetViews>
    <sheetView showZeros="0" zoomScalePageLayoutView="0" workbookViewId="0" topLeftCell="A124">
      <selection activeCell="B56" sqref="B56:D56"/>
    </sheetView>
  </sheetViews>
  <sheetFormatPr defaultColWidth="11.421875" defaultRowHeight="12.75"/>
  <cols>
    <col min="1" max="1" width="10.28125" style="32" bestFit="1" customWidth="1"/>
    <col min="2" max="2" width="61.7109375" style="1" bestFit="1" customWidth="1"/>
    <col min="3" max="3" width="3.421875" style="1" bestFit="1" customWidth="1"/>
    <col min="4" max="4" width="10.8515625" style="95" bestFit="1" customWidth="1"/>
    <col min="5" max="5" width="14.57421875" style="1" bestFit="1" customWidth="1"/>
    <col min="6" max="6" width="17.57421875" style="1" bestFit="1" customWidth="1"/>
    <col min="7" max="7" width="15.8515625" style="1" customWidth="1"/>
    <col min="8" max="16384" width="11.421875" style="1" customWidth="1"/>
  </cols>
  <sheetData>
    <row r="1" spans="1:6" ht="15" customHeight="1">
      <c r="A1" s="148" t="s">
        <v>492</v>
      </c>
      <c r="B1" s="148"/>
      <c r="C1" s="148"/>
      <c r="D1" s="148"/>
      <c r="E1" s="148"/>
      <c r="F1" s="148"/>
    </row>
    <row r="2" spans="1:4" ht="15" customHeight="1">
      <c r="A2" s="16"/>
      <c r="B2" s="16"/>
      <c r="C2" s="16"/>
      <c r="D2" s="83"/>
    </row>
    <row r="3" spans="1:6" ht="15" customHeight="1">
      <c r="A3" s="148" t="s">
        <v>463</v>
      </c>
      <c r="B3" s="148"/>
      <c r="C3" s="148"/>
      <c r="D3" s="148"/>
      <c r="E3" s="148"/>
      <c r="F3" s="148"/>
    </row>
    <row r="4" spans="1:6" ht="15" customHeight="1" thickBot="1">
      <c r="A4" s="57"/>
      <c r="B4" s="57"/>
      <c r="C4" s="57"/>
      <c r="D4" s="84"/>
      <c r="F4" s="25">
        <v>44858</v>
      </c>
    </row>
    <row r="5" spans="1:6" s="11" customFormat="1" ht="15" customHeight="1" thickTop="1">
      <c r="A5" s="149" t="s">
        <v>75</v>
      </c>
      <c r="B5" s="151" t="s">
        <v>0</v>
      </c>
      <c r="C5" s="151" t="s">
        <v>1</v>
      </c>
      <c r="D5" s="149" t="s">
        <v>2</v>
      </c>
      <c r="E5" s="146" t="s">
        <v>37</v>
      </c>
      <c r="F5" s="160" t="s">
        <v>36</v>
      </c>
    </row>
    <row r="6" spans="1:6" s="11" customFormat="1" ht="15" customHeight="1" thickBot="1">
      <c r="A6" s="150"/>
      <c r="B6" s="152"/>
      <c r="C6" s="152"/>
      <c r="D6" s="150"/>
      <c r="E6" s="147"/>
      <c r="F6" s="161"/>
    </row>
    <row r="7" spans="1:6" s="11" customFormat="1" ht="15" customHeight="1" thickTop="1">
      <c r="A7" s="63" t="s">
        <v>74</v>
      </c>
      <c r="B7" s="17" t="s">
        <v>3</v>
      </c>
      <c r="C7" s="14"/>
      <c r="D7" s="85"/>
      <c r="E7" s="58"/>
      <c r="F7" s="97"/>
    </row>
    <row r="8" spans="1:6" s="11" customFormat="1" ht="12.75">
      <c r="A8" s="64" t="s">
        <v>294</v>
      </c>
      <c r="B8" s="7" t="s">
        <v>295</v>
      </c>
      <c r="C8" s="12"/>
      <c r="D8" s="87"/>
      <c r="E8" s="13"/>
      <c r="F8" s="98"/>
    </row>
    <row r="9" spans="1:6" s="11" customFormat="1" ht="12.75">
      <c r="A9" s="64"/>
      <c r="B9" s="40" t="s">
        <v>466</v>
      </c>
      <c r="C9" s="12" t="s">
        <v>12</v>
      </c>
      <c r="D9" s="86">
        <v>16.452</v>
      </c>
      <c r="E9" s="13">
        <f>BPU!D12</f>
        <v>0</v>
      </c>
      <c r="F9" s="98">
        <f>+D9*E9</f>
        <v>0</v>
      </c>
    </row>
    <row r="10" spans="1:6" s="11" customFormat="1" ht="12.75">
      <c r="A10" s="64"/>
      <c r="B10" s="40" t="s">
        <v>467</v>
      </c>
      <c r="C10" s="12" t="s">
        <v>12</v>
      </c>
      <c r="D10" s="86">
        <v>35.217</v>
      </c>
      <c r="E10" s="13">
        <f>BPU!D13</f>
        <v>0</v>
      </c>
      <c r="F10" s="98">
        <f aca="true" t="shared" si="0" ref="F10:F16">+D10*E10</f>
        <v>0</v>
      </c>
    </row>
    <row r="11" spans="1:6" s="11" customFormat="1" ht="12.75">
      <c r="A11" s="64"/>
      <c r="B11" s="40" t="s">
        <v>468</v>
      </c>
      <c r="C11" s="12" t="s">
        <v>12</v>
      </c>
      <c r="D11" s="86">
        <v>14.93</v>
      </c>
      <c r="E11" s="13">
        <f>BPU!D14</f>
        <v>0</v>
      </c>
      <c r="F11" s="98">
        <f t="shared" si="0"/>
        <v>0</v>
      </c>
    </row>
    <row r="12" spans="1:6" s="11" customFormat="1" ht="12.75">
      <c r="A12" s="64"/>
      <c r="B12" s="40" t="s">
        <v>469</v>
      </c>
      <c r="C12" s="12" t="s">
        <v>12</v>
      </c>
      <c r="D12" s="86">
        <v>8.955</v>
      </c>
      <c r="E12" s="13">
        <f>BPU!D15</f>
        <v>0</v>
      </c>
      <c r="F12" s="98">
        <f t="shared" si="0"/>
        <v>0</v>
      </c>
    </row>
    <row r="13" spans="1:6" s="11" customFormat="1" ht="12.75">
      <c r="A13" s="64"/>
      <c r="B13" s="40" t="s">
        <v>470</v>
      </c>
      <c r="C13" s="12" t="s">
        <v>12</v>
      </c>
      <c r="D13" s="86">
        <v>105.387</v>
      </c>
      <c r="E13" s="13">
        <f>BPU!D16</f>
        <v>0</v>
      </c>
      <c r="F13" s="98">
        <f t="shared" si="0"/>
        <v>0</v>
      </c>
    </row>
    <row r="14" spans="1:6" s="11" customFormat="1" ht="12.75">
      <c r="A14" s="64"/>
      <c r="B14" s="40" t="s">
        <v>471</v>
      </c>
      <c r="C14" s="12" t="s">
        <v>12</v>
      </c>
      <c r="D14" s="86">
        <v>105.387</v>
      </c>
      <c r="E14" s="13">
        <f>BPU!D17</f>
        <v>0</v>
      </c>
      <c r="F14" s="98">
        <f t="shared" si="0"/>
        <v>0</v>
      </c>
    </row>
    <row r="15" spans="1:6" s="11" customFormat="1" ht="12.75">
      <c r="A15" s="64"/>
      <c r="B15" s="40" t="s">
        <v>474</v>
      </c>
      <c r="C15" s="12" t="s">
        <v>12</v>
      </c>
      <c r="D15" s="86">
        <v>101.8</v>
      </c>
      <c r="E15" s="13">
        <f>BPU!D18</f>
        <v>0</v>
      </c>
      <c r="F15" s="98">
        <f>+D15*E15</f>
        <v>0</v>
      </c>
    </row>
    <row r="16" spans="1:6" s="11" customFormat="1" ht="12.75">
      <c r="A16" s="64"/>
      <c r="B16" s="40" t="s">
        <v>472</v>
      </c>
      <c r="C16" s="12" t="s">
        <v>4</v>
      </c>
      <c r="D16" s="86">
        <v>1</v>
      </c>
      <c r="E16" s="13">
        <f>BPU!D19</f>
        <v>0</v>
      </c>
      <c r="F16" s="98">
        <f t="shared" si="0"/>
        <v>0</v>
      </c>
    </row>
    <row r="17" spans="1:6" s="11" customFormat="1" ht="12.75">
      <c r="A17" s="64"/>
      <c r="B17" s="40" t="s">
        <v>473</v>
      </c>
      <c r="C17" s="12" t="s">
        <v>4</v>
      </c>
      <c r="D17" s="86">
        <v>1</v>
      </c>
      <c r="E17" s="13">
        <f>BPU!D20</f>
        <v>0</v>
      </c>
      <c r="F17" s="98">
        <f>+D17*E17</f>
        <v>0</v>
      </c>
    </row>
    <row r="18" spans="1:8" s="11" customFormat="1" ht="15" customHeight="1">
      <c r="A18" s="65"/>
      <c r="B18" s="5" t="s">
        <v>291</v>
      </c>
      <c r="C18" s="5"/>
      <c r="D18" s="86"/>
      <c r="E18" s="50"/>
      <c r="F18" s="99">
        <f>SUM(F7:F17)</f>
        <v>0</v>
      </c>
      <c r="H18" s="39"/>
    </row>
    <row r="19" spans="1:6" s="11" customFormat="1" ht="15" customHeight="1">
      <c r="A19" s="33" t="s">
        <v>76</v>
      </c>
      <c r="B19" s="4" t="s">
        <v>5</v>
      </c>
      <c r="C19" s="12"/>
      <c r="D19" s="86"/>
      <c r="E19" s="13"/>
      <c r="F19" s="98"/>
    </row>
    <row r="20" spans="1:6" s="11" customFormat="1" ht="15" customHeight="1">
      <c r="A20" s="64" t="s">
        <v>92</v>
      </c>
      <c r="B20" s="13" t="s">
        <v>44</v>
      </c>
      <c r="C20" s="12" t="s">
        <v>6</v>
      </c>
      <c r="D20" s="86">
        <v>10.515</v>
      </c>
      <c r="E20" s="13">
        <f>BPU!D24</f>
        <v>0</v>
      </c>
      <c r="F20" s="98">
        <f>+D20*E20</f>
        <v>0</v>
      </c>
    </row>
    <row r="21" spans="1:6" s="11" customFormat="1" ht="15" customHeight="1">
      <c r="A21" s="64" t="s">
        <v>122</v>
      </c>
      <c r="B21" s="13" t="s">
        <v>7</v>
      </c>
      <c r="C21" s="12" t="s">
        <v>6</v>
      </c>
      <c r="D21" s="86">
        <v>10.515</v>
      </c>
      <c r="E21" s="13">
        <f>BPU!D26</f>
        <v>0</v>
      </c>
      <c r="F21" s="98">
        <f>+D21*E21</f>
        <v>0</v>
      </c>
    </row>
    <row r="22" spans="1:8" s="11" customFormat="1" ht="15" customHeight="1">
      <c r="A22" s="65"/>
      <c r="B22" s="5" t="s">
        <v>186</v>
      </c>
      <c r="C22" s="5"/>
      <c r="D22" s="86"/>
      <c r="E22" s="50"/>
      <c r="F22" s="55">
        <f>SUM(F19:F21)</f>
        <v>0</v>
      </c>
      <c r="H22" s="39"/>
    </row>
    <row r="23" spans="1:6" s="11" customFormat="1" ht="15" customHeight="1">
      <c r="A23" s="33" t="s">
        <v>77</v>
      </c>
      <c r="B23" s="4" t="s">
        <v>71</v>
      </c>
      <c r="C23" s="12"/>
      <c r="D23" s="86"/>
      <c r="E23" s="13"/>
      <c r="F23" s="98"/>
    </row>
    <row r="24" spans="1:6" s="11" customFormat="1" ht="15" customHeight="1">
      <c r="A24" s="64" t="s">
        <v>94</v>
      </c>
      <c r="B24" s="26" t="s">
        <v>210</v>
      </c>
      <c r="C24" s="28" t="s">
        <v>6</v>
      </c>
      <c r="D24" s="86">
        <v>10.835</v>
      </c>
      <c r="E24" s="13">
        <f>BPU!D29</f>
        <v>0</v>
      </c>
      <c r="F24" s="98">
        <f>+D24*E24</f>
        <v>0</v>
      </c>
    </row>
    <row r="25" spans="1:8" s="11" customFormat="1" ht="15" customHeight="1">
      <c r="A25" s="65"/>
      <c r="B25" s="5" t="s">
        <v>292</v>
      </c>
      <c r="C25" s="5"/>
      <c r="D25" s="86"/>
      <c r="E25" s="50"/>
      <c r="F25" s="99">
        <f>SUM(F24)</f>
        <v>0</v>
      </c>
      <c r="H25" s="39"/>
    </row>
    <row r="26" spans="1:6" s="11" customFormat="1" ht="15" customHeight="1">
      <c r="A26" s="33" t="s">
        <v>78</v>
      </c>
      <c r="B26" s="4" t="s">
        <v>9</v>
      </c>
      <c r="C26" s="12"/>
      <c r="D26" s="86"/>
      <c r="E26" s="13"/>
      <c r="F26" s="98"/>
    </row>
    <row r="27" spans="1:6" s="11" customFormat="1" ht="15" customHeight="1">
      <c r="A27" s="64" t="s">
        <v>95</v>
      </c>
      <c r="B27" s="13" t="s">
        <v>57</v>
      </c>
      <c r="C27" s="28" t="s">
        <v>10</v>
      </c>
      <c r="D27" s="86">
        <v>32.86</v>
      </c>
      <c r="E27" s="13">
        <f>BPU!D32</f>
        <v>0</v>
      </c>
      <c r="F27" s="98">
        <f>+D27*E27</f>
        <v>0</v>
      </c>
    </row>
    <row r="28" spans="1:6" s="11" customFormat="1" ht="15" customHeight="1">
      <c r="A28" s="64" t="s">
        <v>96</v>
      </c>
      <c r="B28" s="13" t="s">
        <v>11</v>
      </c>
      <c r="C28" s="12" t="s">
        <v>12</v>
      </c>
      <c r="D28" s="86">
        <v>60.81</v>
      </c>
      <c r="E28" s="13">
        <f>BPU!D33</f>
        <v>0</v>
      </c>
      <c r="F28" s="98">
        <f>+D28*E28</f>
        <v>0</v>
      </c>
    </row>
    <row r="29" spans="1:8" s="11" customFormat="1" ht="15" customHeight="1">
      <c r="A29" s="65"/>
      <c r="B29" s="5" t="s">
        <v>185</v>
      </c>
      <c r="C29" s="5"/>
      <c r="D29" s="86"/>
      <c r="E29" s="50"/>
      <c r="F29" s="55">
        <f>SUM(F27:F28)</f>
        <v>0</v>
      </c>
      <c r="H29" s="39"/>
    </row>
    <row r="30" spans="1:6" s="11" customFormat="1" ht="15" customHeight="1">
      <c r="A30" s="33" t="s">
        <v>79</v>
      </c>
      <c r="B30" s="4" t="s">
        <v>13</v>
      </c>
      <c r="C30" s="12"/>
      <c r="D30" s="86"/>
      <c r="E30" s="13"/>
      <c r="F30" s="13">
        <f>+D30*E30</f>
        <v>0</v>
      </c>
    </row>
    <row r="31" spans="1:6" s="11" customFormat="1" ht="15" customHeight="1">
      <c r="A31" s="64" t="s">
        <v>97</v>
      </c>
      <c r="B31" s="26" t="s">
        <v>116</v>
      </c>
      <c r="C31" s="12" t="s">
        <v>6</v>
      </c>
      <c r="D31" s="86">
        <v>18.243</v>
      </c>
      <c r="E31" s="13">
        <f>BPU!D36</f>
        <v>0</v>
      </c>
      <c r="F31" s="98">
        <f>+D31*E31</f>
        <v>0</v>
      </c>
    </row>
    <row r="32" spans="1:8" s="11" customFormat="1" ht="15" customHeight="1">
      <c r="A32" s="65"/>
      <c r="B32" s="5" t="s">
        <v>184</v>
      </c>
      <c r="C32" s="5"/>
      <c r="D32" s="86"/>
      <c r="E32" s="50"/>
      <c r="F32" s="55">
        <f>SUM(F31)</f>
        <v>0</v>
      </c>
      <c r="H32" s="39"/>
    </row>
    <row r="33" spans="1:6" s="11" customFormat="1" ht="15" customHeight="1">
      <c r="A33" s="33" t="s">
        <v>80</v>
      </c>
      <c r="B33" s="4" t="s">
        <v>14</v>
      </c>
      <c r="C33" s="12"/>
      <c r="D33" s="86"/>
      <c r="E33" s="13"/>
      <c r="F33" s="98"/>
    </row>
    <row r="34" spans="1:6" s="11" customFormat="1" ht="15" customHeight="1">
      <c r="A34" s="64" t="s">
        <v>98</v>
      </c>
      <c r="B34" s="6" t="s">
        <v>15</v>
      </c>
      <c r="C34" s="12"/>
      <c r="D34" s="86"/>
      <c r="E34" s="13"/>
      <c r="F34" s="98"/>
    </row>
    <row r="35" spans="1:6" s="11" customFormat="1" ht="15" customHeight="1">
      <c r="A35" s="64" t="s">
        <v>249</v>
      </c>
      <c r="B35" s="7" t="s">
        <v>276</v>
      </c>
      <c r="C35" s="12" t="s">
        <v>6</v>
      </c>
      <c r="D35" s="86">
        <v>1.45</v>
      </c>
      <c r="E35" s="13">
        <f>BPU!D41</f>
        <v>0</v>
      </c>
      <c r="F35" s="98">
        <f aca="true" t="shared" si="1" ref="F35:F56">+D35*E35</f>
        <v>0</v>
      </c>
    </row>
    <row r="36" spans="1:6" s="11" customFormat="1" ht="15" customHeight="1">
      <c r="A36" s="64"/>
      <c r="B36" s="27"/>
      <c r="C36" s="28"/>
      <c r="D36" s="86"/>
      <c r="E36" s="13">
        <f>BPU!D42</f>
        <v>0</v>
      </c>
      <c r="F36" s="98">
        <f t="shared" si="1"/>
        <v>0</v>
      </c>
    </row>
    <row r="37" spans="1:6" s="11" customFormat="1" ht="15" customHeight="1">
      <c r="A37" s="64" t="s">
        <v>100</v>
      </c>
      <c r="B37" s="6" t="s">
        <v>17</v>
      </c>
      <c r="C37" s="12"/>
      <c r="D37" s="86"/>
      <c r="E37" s="13"/>
      <c r="F37" s="98"/>
    </row>
    <row r="38" spans="1:6" s="11" customFormat="1" ht="15" customHeight="1">
      <c r="A38" s="65" t="s">
        <v>105</v>
      </c>
      <c r="B38" s="6" t="s">
        <v>40</v>
      </c>
      <c r="C38" s="12"/>
      <c r="D38" s="86"/>
      <c r="E38" s="13"/>
      <c r="F38" s="98"/>
    </row>
    <row r="39" spans="1:6" s="11" customFormat="1" ht="15" customHeight="1">
      <c r="A39" s="65"/>
      <c r="B39" s="6" t="s">
        <v>48</v>
      </c>
      <c r="C39" s="12"/>
      <c r="D39" s="86"/>
      <c r="E39" s="13"/>
      <c r="F39" s="98"/>
    </row>
    <row r="40" spans="1:6" s="11" customFormat="1" ht="15" customHeight="1">
      <c r="A40" s="64" t="s">
        <v>106</v>
      </c>
      <c r="B40" s="7" t="s">
        <v>114</v>
      </c>
      <c r="C40" s="12" t="s">
        <v>6</v>
      </c>
      <c r="D40" s="86">
        <v>1.314</v>
      </c>
      <c r="E40" s="13">
        <f>BPU!D57</f>
        <v>0</v>
      </c>
      <c r="F40" s="98">
        <f t="shared" si="1"/>
        <v>0</v>
      </c>
    </row>
    <row r="41" spans="1:6" s="11" customFormat="1" ht="15" customHeight="1">
      <c r="A41" s="64"/>
      <c r="B41" s="27"/>
      <c r="C41" s="28"/>
      <c r="D41" s="86"/>
      <c r="E41" s="13">
        <f>BPU!D58</f>
        <v>0</v>
      </c>
      <c r="F41" s="98">
        <f t="shared" si="1"/>
        <v>0</v>
      </c>
    </row>
    <row r="42" spans="1:6" s="11" customFormat="1" ht="15" customHeight="1">
      <c r="A42" s="64"/>
      <c r="B42" s="27"/>
      <c r="C42" s="28"/>
      <c r="D42" s="86"/>
      <c r="E42" s="13">
        <f>BPU!D59</f>
        <v>0</v>
      </c>
      <c r="F42" s="98">
        <f t="shared" si="1"/>
        <v>0</v>
      </c>
    </row>
    <row r="43" spans="1:6" s="11" customFormat="1" ht="15" customHeight="1">
      <c r="A43" s="64" t="s">
        <v>107</v>
      </c>
      <c r="B43" s="7" t="s">
        <v>115</v>
      </c>
      <c r="C43" s="12" t="s">
        <v>6</v>
      </c>
      <c r="D43" s="86">
        <v>1.956</v>
      </c>
      <c r="E43" s="13">
        <f>BPU!D60</f>
        <v>0</v>
      </c>
      <c r="F43" s="98">
        <f t="shared" si="1"/>
        <v>0</v>
      </c>
    </row>
    <row r="44" spans="1:6" s="11" customFormat="1" ht="15" customHeight="1">
      <c r="A44" s="64"/>
      <c r="B44" s="27"/>
      <c r="C44" s="28"/>
      <c r="D44" s="86"/>
      <c r="E44" s="13">
        <f>BPU!D61</f>
        <v>0</v>
      </c>
      <c r="F44" s="98">
        <f t="shared" si="1"/>
        <v>0</v>
      </c>
    </row>
    <row r="45" spans="1:6" s="11" customFormat="1" ht="15" customHeight="1">
      <c r="A45" s="64"/>
      <c r="B45" s="27"/>
      <c r="C45" s="28"/>
      <c r="D45" s="86"/>
      <c r="E45" s="13">
        <f>BPU!D62</f>
        <v>0</v>
      </c>
      <c r="F45" s="98">
        <f t="shared" si="1"/>
        <v>0</v>
      </c>
    </row>
    <row r="46" spans="1:6" s="11" customFormat="1" ht="15" customHeight="1">
      <c r="A46" s="64" t="s">
        <v>108</v>
      </c>
      <c r="B46" s="7" t="s">
        <v>58</v>
      </c>
      <c r="C46" s="12" t="s">
        <v>6</v>
      </c>
      <c r="D46" s="86">
        <v>1.314</v>
      </c>
      <c r="E46" s="13">
        <f>BPU!D63</f>
        <v>0</v>
      </c>
      <c r="F46" s="98">
        <f t="shared" si="1"/>
        <v>0</v>
      </c>
    </row>
    <row r="47" spans="1:6" s="11" customFormat="1" ht="15" customHeight="1">
      <c r="A47" s="64"/>
      <c r="B47" s="27"/>
      <c r="C47" s="28"/>
      <c r="D47" s="86"/>
      <c r="E47" s="13">
        <f>BPU!D64</f>
        <v>0</v>
      </c>
      <c r="F47" s="98">
        <f t="shared" si="1"/>
        <v>0</v>
      </c>
    </row>
    <row r="48" spans="1:6" s="11" customFormat="1" ht="15" customHeight="1">
      <c r="A48" s="64"/>
      <c r="B48" s="27"/>
      <c r="C48" s="28"/>
      <c r="D48" s="86"/>
      <c r="E48" s="13">
        <f>BPU!D65</f>
        <v>0</v>
      </c>
      <c r="F48" s="98">
        <f t="shared" si="1"/>
        <v>0</v>
      </c>
    </row>
    <row r="49" spans="1:6" s="11" customFormat="1" ht="15" customHeight="1">
      <c r="A49" s="64" t="s">
        <v>246</v>
      </c>
      <c r="B49" s="13" t="s">
        <v>59</v>
      </c>
      <c r="C49" s="12" t="s">
        <v>6</v>
      </c>
      <c r="D49" s="86">
        <v>4.232</v>
      </c>
      <c r="E49" s="13">
        <f>BPU!D69</f>
        <v>0</v>
      </c>
      <c r="F49" s="98">
        <f t="shared" si="1"/>
        <v>0</v>
      </c>
    </row>
    <row r="50" spans="1:6" s="11" customFormat="1" ht="15" customHeight="1">
      <c r="A50" s="64"/>
      <c r="B50" s="27"/>
      <c r="C50" s="28"/>
      <c r="D50" s="86"/>
      <c r="E50" s="13">
        <f>BPU!D70</f>
        <v>0</v>
      </c>
      <c r="F50" s="98">
        <f t="shared" si="1"/>
        <v>0</v>
      </c>
    </row>
    <row r="51" spans="1:6" s="11" customFormat="1" ht="15" customHeight="1">
      <c r="A51" s="65" t="s">
        <v>110</v>
      </c>
      <c r="B51" s="6" t="s">
        <v>68</v>
      </c>
      <c r="C51" s="12"/>
      <c r="D51" s="86"/>
      <c r="E51" s="13"/>
      <c r="F51" s="98"/>
    </row>
    <row r="52" spans="1:6" s="11" customFormat="1" ht="15" customHeight="1">
      <c r="A52" s="64" t="s">
        <v>111</v>
      </c>
      <c r="B52" s="7" t="s">
        <v>331</v>
      </c>
      <c r="C52" s="12" t="s">
        <v>6</v>
      </c>
      <c r="D52" s="86">
        <v>2.844</v>
      </c>
      <c r="E52" s="13">
        <f>BPU!D85</f>
        <v>0</v>
      </c>
      <c r="F52" s="98">
        <f t="shared" si="1"/>
        <v>0</v>
      </c>
    </row>
    <row r="53" spans="1:6" s="11" customFormat="1" ht="15" customHeight="1">
      <c r="A53" s="64"/>
      <c r="B53" s="27"/>
      <c r="C53" s="28"/>
      <c r="D53" s="86"/>
      <c r="E53" s="13">
        <f>BPU!D86</f>
        <v>0</v>
      </c>
      <c r="F53" s="98">
        <f t="shared" si="1"/>
        <v>0</v>
      </c>
    </row>
    <row r="54" spans="1:6" s="11" customFormat="1" ht="15" customHeight="1">
      <c r="A54" s="64"/>
      <c r="B54" s="27"/>
      <c r="C54" s="28"/>
      <c r="D54" s="86"/>
      <c r="E54" s="13">
        <f>BPU!D87</f>
        <v>0</v>
      </c>
      <c r="F54" s="98">
        <f t="shared" si="1"/>
        <v>0</v>
      </c>
    </row>
    <row r="55" spans="1:6" s="11" customFormat="1" ht="15" customHeight="1">
      <c r="A55" s="64" t="s">
        <v>113</v>
      </c>
      <c r="B55" s="7" t="s">
        <v>69</v>
      </c>
      <c r="C55" s="12" t="s">
        <v>6</v>
      </c>
      <c r="D55" s="86">
        <v>2.844</v>
      </c>
      <c r="E55" s="13">
        <f>BPU!D91</f>
        <v>0</v>
      </c>
      <c r="F55" s="98">
        <f t="shared" si="1"/>
        <v>0</v>
      </c>
    </row>
    <row r="56" spans="1:6" s="11" customFormat="1" ht="15" customHeight="1">
      <c r="A56" s="64"/>
      <c r="B56" s="27"/>
      <c r="C56" s="28"/>
      <c r="D56" s="86"/>
      <c r="E56" s="13">
        <f>BPU!D93</f>
        <v>0</v>
      </c>
      <c r="F56" s="98">
        <f t="shared" si="1"/>
        <v>0</v>
      </c>
    </row>
    <row r="57" spans="1:8" s="11" customFormat="1" ht="15" customHeight="1" thickBot="1">
      <c r="A57" s="68"/>
      <c r="B57" s="18" t="s">
        <v>183</v>
      </c>
      <c r="C57" s="18"/>
      <c r="D57" s="125"/>
      <c r="E57" s="51"/>
      <c r="F57" s="56">
        <f>SUM(F33:F56)</f>
        <v>0</v>
      </c>
      <c r="H57" s="39"/>
    </row>
    <row r="58" spans="1:6" s="11" customFormat="1" ht="15" customHeight="1" thickTop="1">
      <c r="A58" s="63" t="s">
        <v>81</v>
      </c>
      <c r="B58" s="116" t="s">
        <v>20</v>
      </c>
      <c r="C58" s="14"/>
      <c r="D58" s="124"/>
      <c r="E58" s="58"/>
      <c r="F58" s="97"/>
    </row>
    <row r="59" spans="1:6" s="11" customFormat="1" ht="15" customHeight="1">
      <c r="A59" s="65"/>
      <c r="B59" s="6" t="s">
        <v>48</v>
      </c>
      <c r="C59" s="12"/>
      <c r="D59" s="86"/>
      <c r="E59" s="13"/>
      <c r="F59" s="98"/>
    </row>
    <row r="60" spans="1:6" s="11" customFormat="1" ht="15" customHeight="1">
      <c r="A60" s="64" t="s">
        <v>287</v>
      </c>
      <c r="B60" s="7" t="s">
        <v>217</v>
      </c>
      <c r="C60" s="12" t="s">
        <v>12</v>
      </c>
      <c r="D60" s="86">
        <v>3.84</v>
      </c>
      <c r="E60" s="13">
        <f>BPU!D115</f>
        <v>0</v>
      </c>
      <c r="F60" s="98">
        <f>+D60*E60</f>
        <v>0</v>
      </c>
    </row>
    <row r="61" spans="1:6" s="11" customFormat="1" ht="15" customHeight="1">
      <c r="A61" s="64" t="s">
        <v>288</v>
      </c>
      <c r="B61" s="7" t="s">
        <v>218</v>
      </c>
      <c r="C61" s="12" t="s">
        <v>12</v>
      </c>
      <c r="D61" s="86">
        <f>117.99-21.82*1.5</f>
        <v>85.25999999999999</v>
      </c>
      <c r="E61" s="13">
        <f>BPU!D116</f>
        <v>0</v>
      </c>
      <c r="F61" s="98">
        <f>+D61*E61</f>
        <v>0</v>
      </c>
    </row>
    <row r="62" spans="1:6" s="11" customFormat="1" ht="15" customHeight="1">
      <c r="A62" s="64" t="s">
        <v>286</v>
      </c>
      <c r="B62" s="7" t="s">
        <v>266</v>
      </c>
      <c r="C62" s="8" t="s">
        <v>6</v>
      </c>
      <c r="D62" s="86">
        <v>13.092000000000002</v>
      </c>
      <c r="E62" s="13">
        <f>BPU!D120</f>
        <v>0</v>
      </c>
      <c r="F62" s="98">
        <f>+D62*E62</f>
        <v>0</v>
      </c>
    </row>
    <row r="63" spans="1:6" s="11" customFormat="1" ht="15" customHeight="1">
      <c r="A63" s="64" t="s">
        <v>219</v>
      </c>
      <c r="B63" s="7" t="s">
        <v>332</v>
      </c>
      <c r="C63" s="12" t="s">
        <v>12</v>
      </c>
      <c r="D63" s="86">
        <v>3.92</v>
      </c>
      <c r="E63" s="13">
        <f>BPU!D121</f>
        <v>0</v>
      </c>
      <c r="F63" s="98">
        <f>+D63*E63</f>
        <v>0</v>
      </c>
    </row>
    <row r="64" spans="1:6" s="62" customFormat="1" ht="25.5">
      <c r="A64" s="64" t="s">
        <v>418</v>
      </c>
      <c r="B64" s="66" t="s">
        <v>417</v>
      </c>
      <c r="C64" s="76" t="s">
        <v>12</v>
      </c>
      <c r="D64" s="88">
        <v>2.8</v>
      </c>
      <c r="E64" s="61">
        <f>BPU!D122</f>
        <v>0</v>
      </c>
      <c r="F64" s="100">
        <f>+D64*E64</f>
        <v>0</v>
      </c>
    </row>
    <row r="65" spans="1:8" s="11" customFormat="1" ht="15" customHeight="1">
      <c r="A65" s="65"/>
      <c r="B65" s="5" t="s">
        <v>182</v>
      </c>
      <c r="C65" s="5"/>
      <c r="D65" s="86"/>
      <c r="E65" s="50"/>
      <c r="F65" s="55">
        <f>SUM(F60:F64)</f>
        <v>0</v>
      </c>
      <c r="H65" s="39"/>
    </row>
    <row r="66" spans="1:6" s="11" customFormat="1" ht="15" customHeight="1">
      <c r="A66" s="33" t="s">
        <v>82</v>
      </c>
      <c r="B66" s="6" t="s">
        <v>21</v>
      </c>
      <c r="C66" s="12"/>
      <c r="D66" s="86"/>
      <c r="E66" s="13"/>
      <c r="F66" s="98"/>
    </row>
    <row r="67" spans="1:6" s="11" customFormat="1" ht="15" customHeight="1">
      <c r="A67" s="65"/>
      <c r="B67" s="6" t="s">
        <v>48</v>
      </c>
      <c r="C67" s="12"/>
      <c r="D67" s="86"/>
      <c r="E67" s="13"/>
      <c r="F67" s="98"/>
    </row>
    <row r="68" spans="1:8" s="11" customFormat="1" ht="15" customHeight="1">
      <c r="A68" s="64" t="s">
        <v>235</v>
      </c>
      <c r="B68" s="13" t="s">
        <v>22</v>
      </c>
      <c r="C68" s="12" t="s">
        <v>12</v>
      </c>
      <c r="D68" s="86">
        <v>281.872</v>
      </c>
      <c r="E68" s="13">
        <f>BPU!D127</f>
        <v>0</v>
      </c>
      <c r="F68" s="98">
        <f aca="true" t="shared" si="2" ref="F68:F82">+D68*E68</f>
        <v>0</v>
      </c>
      <c r="H68" s="73"/>
    </row>
    <row r="69" spans="1:6" s="11" customFormat="1" ht="15" customHeight="1">
      <c r="A69" s="64" t="s">
        <v>125</v>
      </c>
      <c r="B69" s="7" t="s">
        <v>188</v>
      </c>
      <c r="C69" s="12" t="s">
        <v>12</v>
      </c>
      <c r="D69" s="86">
        <v>127.6</v>
      </c>
      <c r="E69" s="13">
        <f>BPU!D130</f>
        <v>0</v>
      </c>
      <c r="F69" s="98">
        <f t="shared" si="2"/>
        <v>0</v>
      </c>
    </row>
    <row r="70" spans="1:6" s="11" customFormat="1" ht="15" customHeight="1">
      <c r="A70" s="64" t="s">
        <v>126</v>
      </c>
      <c r="B70" s="13" t="s">
        <v>23</v>
      </c>
      <c r="C70" s="12" t="s">
        <v>12</v>
      </c>
      <c r="D70" s="86">
        <v>7.104</v>
      </c>
      <c r="E70" s="13">
        <f>BPU!D131</f>
        <v>0</v>
      </c>
      <c r="F70" s="98">
        <f t="shared" si="2"/>
        <v>0</v>
      </c>
    </row>
    <row r="71" spans="1:6" s="11" customFormat="1" ht="15" customHeight="1">
      <c r="A71" s="64" t="s">
        <v>127</v>
      </c>
      <c r="B71" s="7" t="s">
        <v>321</v>
      </c>
      <c r="C71" s="12"/>
      <c r="D71" s="86"/>
      <c r="E71" s="13"/>
      <c r="F71" s="98"/>
    </row>
    <row r="72" spans="1:6" s="11" customFormat="1" ht="15" customHeight="1">
      <c r="A72" s="64" t="s">
        <v>323</v>
      </c>
      <c r="B72" s="7" t="s">
        <v>357</v>
      </c>
      <c r="C72" s="12" t="s">
        <v>10</v>
      </c>
      <c r="D72" s="86">
        <v>45.22</v>
      </c>
      <c r="E72" s="13">
        <f>BPU!D133</f>
        <v>0</v>
      </c>
      <c r="F72" s="98">
        <f t="shared" si="2"/>
        <v>0</v>
      </c>
    </row>
    <row r="73" spans="1:6" s="11" customFormat="1" ht="15" customHeight="1">
      <c r="A73" s="64" t="s">
        <v>478</v>
      </c>
      <c r="B73" s="7" t="s">
        <v>477</v>
      </c>
      <c r="C73" s="12" t="s">
        <v>10</v>
      </c>
      <c r="D73" s="86">
        <v>40</v>
      </c>
      <c r="E73" s="13">
        <f>BPU!D135</f>
        <v>0</v>
      </c>
      <c r="F73" s="98">
        <f>+D73*E73</f>
        <v>0</v>
      </c>
    </row>
    <row r="74" spans="1:6" s="11" customFormat="1" ht="15" customHeight="1">
      <c r="A74" s="64" t="s">
        <v>324</v>
      </c>
      <c r="B74" s="7" t="s">
        <v>322</v>
      </c>
      <c r="C74" s="12" t="s">
        <v>10</v>
      </c>
      <c r="D74" s="86">
        <v>5.92</v>
      </c>
      <c r="E74" s="13">
        <f>BPU!D136</f>
        <v>0</v>
      </c>
      <c r="F74" s="98">
        <f t="shared" si="2"/>
        <v>0</v>
      </c>
    </row>
    <row r="75" spans="1:6" s="11" customFormat="1" ht="15" customHeight="1">
      <c r="A75" s="64" t="s">
        <v>128</v>
      </c>
      <c r="B75" s="26" t="s">
        <v>325</v>
      </c>
      <c r="C75" s="12"/>
      <c r="D75" s="86"/>
      <c r="E75" s="13"/>
      <c r="F75" s="98"/>
    </row>
    <row r="76" spans="1:6" s="11" customFormat="1" ht="15" customHeight="1">
      <c r="A76" s="64" t="s">
        <v>326</v>
      </c>
      <c r="B76" s="7" t="s">
        <v>360</v>
      </c>
      <c r="C76" s="12" t="s">
        <v>12</v>
      </c>
      <c r="D76" s="86"/>
      <c r="E76" s="13">
        <f>BPU!D138</f>
        <v>0</v>
      </c>
      <c r="F76" s="98">
        <f t="shared" si="2"/>
        <v>0</v>
      </c>
    </row>
    <row r="77" spans="1:6" s="11" customFormat="1" ht="15" customHeight="1">
      <c r="A77" s="64" t="s">
        <v>356</v>
      </c>
      <c r="B77" s="7" t="s">
        <v>362</v>
      </c>
      <c r="C77" s="12" t="s">
        <v>12</v>
      </c>
      <c r="D77" s="86">
        <v>40.436</v>
      </c>
      <c r="E77" s="13">
        <f>BPU!D139</f>
        <v>0</v>
      </c>
      <c r="F77" s="98">
        <f t="shared" si="2"/>
        <v>0</v>
      </c>
    </row>
    <row r="78" spans="1:6" s="11" customFormat="1" ht="15" customHeight="1">
      <c r="A78" s="64" t="s">
        <v>361</v>
      </c>
      <c r="B78" s="7" t="s">
        <v>363</v>
      </c>
      <c r="C78" s="12" t="s">
        <v>12</v>
      </c>
      <c r="D78" s="86">
        <f>0.3*101.8</f>
        <v>30.54</v>
      </c>
      <c r="E78" s="13">
        <f>BPU!D140</f>
        <v>0</v>
      </c>
      <c r="F78" s="98">
        <f t="shared" si="2"/>
        <v>0</v>
      </c>
    </row>
    <row r="79" spans="1:6" s="11" customFormat="1" ht="15" customHeight="1">
      <c r="A79" s="64" t="s">
        <v>328</v>
      </c>
      <c r="B79" s="7" t="s">
        <v>365</v>
      </c>
      <c r="C79" s="12" t="s">
        <v>12</v>
      </c>
      <c r="D79" s="86">
        <v>20.71</v>
      </c>
      <c r="E79" s="13">
        <f>BPU!D141</f>
        <v>0</v>
      </c>
      <c r="F79" s="98">
        <f t="shared" si="2"/>
        <v>0</v>
      </c>
    </row>
    <row r="80" spans="1:6" s="11" customFormat="1" ht="15" customHeight="1">
      <c r="A80" s="64" t="s">
        <v>425</v>
      </c>
      <c r="B80" s="7" t="s">
        <v>426</v>
      </c>
      <c r="C80" s="12" t="s">
        <v>12</v>
      </c>
      <c r="D80" s="86">
        <f>66*1*0.2</f>
        <v>13.200000000000001</v>
      </c>
      <c r="E80" s="13">
        <f>BPU!D142</f>
        <v>0</v>
      </c>
      <c r="F80" s="98">
        <f>+D80*E80</f>
        <v>0</v>
      </c>
    </row>
    <row r="81" spans="1:6" s="11" customFormat="1" ht="15" customHeight="1">
      <c r="A81" s="64" t="s">
        <v>364</v>
      </c>
      <c r="B81" s="7" t="s">
        <v>327</v>
      </c>
      <c r="C81" s="12" t="s">
        <v>12</v>
      </c>
      <c r="D81" s="86">
        <v>3.08</v>
      </c>
      <c r="E81" s="13">
        <f>BPU!D143</f>
        <v>0</v>
      </c>
      <c r="F81" s="98">
        <f t="shared" si="2"/>
        <v>0</v>
      </c>
    </row>
    <row r="82" spans="1:6" s="11" customFormat="1" ht="15" customHeight="1">
      <c r="A82" s="64" t="s">
        <v>476</v>
      </c>
      <c r="B82" s="26" t="s">
        <v>475</v>
      </c>
      <c r="C82" s="12" t="s">
        <v>12</v>
      </c>
      <c r="D82" s="86">
        <v>6.21</v>
      </c>
      <c r="E82" s="13">
        <f>BPU!D144</f>
        <v>0</v>
      </c>
      <c r="F82" s="98">
        <f t="shared" si="2"/>
        <v>0</v>
      </c>
    </row>
    <row r="83" spans="1:8" s="11" customFormat="1" ht="15" customHeight="1">
      <c r="A83" s="65"/>
      <c r="B83" s="5" t="s">
        <v>182</v>
      </c>
      <c r="C83" s="5"/>
      <c r="D83" s="86"/>
      <c r="E83" s="50"/>
      <c r="F83" s="55">
        <f>SUM(F66:F82)</f>
        <v>0</v>
      </c>
      <c r="H83" s="39"/>
    </row>
    <row r="84" spans="1:6" s="11" customFormat="1" ht="15" customHeight="1">
      <c r="A84" s="33" t="s">
        <v>83</v>
      </c>
      <c r="B84" s="4" t="s">
        <v>24</v>
      </c>
      <c r="C84" s="12"/>
      <c r="D84" s="86"/>
      <c r="E84" s="13"/>
      <c r="F84" s="98"/>
    </row>
    <row r="85" spans="1:6" s="11" customFormat="1" ht="15" customHeight="1">
      <c r="A85" s="65"/>
      <c r="B85" s="6" t="s">
        <v>48</v>
      </c>
      <c r="C85" s="12"/>
      <c r="D85" s="86"/>
      <c r="E85" s="13"/>
      <c r="F85" s="98"/>
    </row>
    <row r="86" spans="1:6" s="2" customFormat="1" ht="15" customHeight="1">
      <c r="A86" s="64" t="s">
        <v>129</v>
      </c>
      <c r="B86" s="7" t="s">
        <v>191</v>
      </c>
      <c r="C86" s="8"/>
      <c r="D86" s="86"/>
      <c r="E86" s="7"/>
      <c r="F86" s="98"/>
    </row>
    <row r="87" spans="1:6" s="2" customFormat="1" ht="15" customHeight="1">
      <c r="A87" s="64"/>
      <c r="B87" s="40" t="s">
        <v>190</v>
      </c>
      <c r="C87" s="8" t="s">
        <v>10</v>
      </c>
      <c r="D87" s="86">
        <v>28.883</v>
      </c>
      <c r="E87" s="7">
        <f>BPU!D150</f>
        <v>0</v>
      </c>
      <c r="F87" s="98">
        <f aca="true" t="shared" si="3" ref="F87:F98">+D87*E87</f>
        <v>0</v>
      </c>
    </row>
    <row r="88" spans="1:6" s="2" customFormat="1" ht="15" customHeight="1">
      <c r="A88" s="64" t="s">
        <v>130</v>
      </c>
      <c r="B88" s="7" t="s">
        <v>211</v>
      </c>
      <c r="C88" s="8"/>
      <c r="D88" s="86"/>
      <c r="E88" s="7"/>
      <c r="F88" s="98"/>
    </row>
    <row r="89" spans="1:6" s="2" customFormat="1" ht="15" customHeight="1">
      <c r="A89" s="64"/>
      <c r="B89" s="40" t="s">
        <v>190</v>
      </c>
      <c r="C89" s="8" t="s">
        <v>10</v>
      </c>
      <c r="D89" s="86">
        <v>131.573</v>
      </c>
      <c r="E89" s="7">
        <f>BPU!D152</f>
        <v>0</v>
      </c>
      <c r="F89" s="98">
        <f t="shared" si="3"/>
        <v>0</v>
      </c>
    </row>
    <row r="90" spans="1:6" s="2" customFormat="1" ht="15" customHeight="1">
      <c r="A90" s="64" t="s">
        <v>236</v>
      </c>
      <c r="B90" s="7" t="s">
        <v>318</v>
      </c>
      <c r="C90" s="8" t="s">
        <v>10</v>
      </c>
      <c r="D90" s="86">
        <v>3.6</v>
      </c>
      <c r="E90" s="7">
        <f>BPU!D154</f>
        <v>0</v>
      </c>
      <c r="F90" s="98">
        <f t="shared" si="3"/>
        <v>0</v>
      </c>
    </row>
    <row r="91" spans="1:6" s="2" customFormat="1" ht="15" customHeight="1">
      <c r="A91" s="64" t="s">
        <v>131</v>
      </c>
      <c r="B91" s="7" t="s">
        <v>367</v>
      </c>
      <c r="C91" s="8"/>
      <c r="D91" s="86"/>
      <c r="E91" s="7"/>
      <c r="F91" s="98"/>
    </row>
    <row r="92" spans="1:6" s="2" customFormat="1" ht="15" customHeight="1">
      <c r="A92" s="64"/>
      <c r="B92" s="40" t="s">
        <v>366</v>
      </c>
      <c r="C92" s="8" t="s">
        <v>10</v>
      </c>
      <c r="D92" s="86">
        <v>156.267</v>
      </c>
      <c r="E92" s="7">
        <f>BPU!D156</f>
        <v>0</v>
      </c>
      <c r="F92" s="98">
        <f t="shared" si="3"/>
        <v>0</v>
      </c>
    </row>
    <row r="93" spans="1:6" s="2" customFormat="1" ht="15" customHeight="1">
      <c r="A93" s="64" t="s">
        <v>132</v>
      </c>
      <c r="B93" s="7" t="s">
        <v>25</v>
      </c>
      <c r="C93" s="8"/>
      <c r="D93" s="86"/>
      <c r="E93" s="7"/>
      <c r="F93" s="98"/>
    </row>
    <row r="94" spans="1:6" s="2" customFormat="1" ht="15" customHeight="1">
      <c r="A94" s="64" t="s">
        <v>368</v>
      </c>
      <c r="B94" s="7" t="s">
        <v>369</v>
      </c>
      <c r="C94" s="8" t="s">
        <v>12</v>
      </c>
      <c r="D94" s="86">
        <v>210.961</v>
      </c>
      <c r="E94" s="7">
        <f>BPU!D160</f>
        <v>0</v>
      </c>
      <c r="F94" s="98">
        <f t="shared" si="3"/>
        <v>0</v>
      </c>
    </row>
    <row r="95" spans="1:6" s="2" customFormat="1" ht="15" customHeight="1">
      <c r="A95" s="64" t="s">
        <v>133</v>
      </c>
      <c r="B95" s="7" t="s">
        <v>54</v>
      </c>
      <c r="C95" s="8" t="s">
        <v>10</v>
      </c>
      <c r="D95" s="87">
        <v>66.461</v>
      </c>
      <c r="E95" s="7">
        <f>BPU!D162</f>
        <v>0</v>
      </c>
      <c r="F95" s="98">
        <f t="shared" si="3"/>
        <v>0</v>
      </c>
    </row>
    <row r="96" spans="1:6" s="2" customFormat="1" ht="15" customHeight="1">
      <c r="A96" s="64" t="s">
        <v>479</v>
      </c>
      <c r="B96" s="7" t="s">
        <v>480</v>
      </c>
      <c r="C96" s="8" t="s">
        <v>10</v>
      </c>
      <c r="D96" s="86">
        <v>17.65</v>
      </c>
      <c r="E96" s="7">
        <f>BPU!D164</f>
        <v>0</v>
      </c>
      <c r="F96" s="98">
        <f>+D96*E96</f>
        <v>0</v>
      </c>
    </row>
    <row r="97" spans="1:6" s="2" customFormat="1" ht="15" customHeight="1">
      <c r="A97" s="64" t="s">
        <v>137</v>
      </c>
      <c r="B97" s="7" t="s">
        <v>481</v>
      </c>
      <c r="C97" s="8" t="s">
        <v>10</v>
      </c>
      <c r="D97" s="86">
        <v>10.15</v>
      </c>
      <c r="E97" s="7">
        <f>BPU!D168</f>
        <v>0</v>
      </c>
      <c r="F97" s="98">
        <f>+D97*E97</f>
        <v>0</v>
      </c>
    </row>
    <row r="98" spans="1:6" s="2" customFormat="1" ht="15" customHeight="1">
      <c r="A98" s="64" t="s">
        <v>137</v>
      </c>
      <c r="B98" s="7" t="s">
        <v>73</v>
      </c>
      <c r="C98" s="8" t="s">
        <v>10</v>
      </c>
      <c r="D98" s="86">
        <v>5.1</v>
      </c>
      <c r="E98" s="7">
        <f>BPU!D169</f>
        <v>0</v>
      </c>
      <c r="F98" s="98">
        <f t="shared" si="3"/>
        <v>0</v>
      </c>
    </row>
    <row r="99" spans="1:8" s="11" customFormat="1" ht="15" customHeight="1">
      <c r="A99" s="65"/>
      <c r="B99" s="5" t="s">
        <v>181</v>
      </c>
      <c r="C99" s="5"/>
      <c r="D99" s="86"/>
      <c r="E99" s="50"/>
      <c r="F99" s="55">
        <f>SUM(F84:F98)</f>
        <v>0</v>
      </c>
      <c r="H99" s="39"/>
    </row>
    <row r="100" spans="1:6" s="11" customFormat="1" ht="15" customHeight="1">
      <c r="A100" s="33" t="s">
        <v>84</v>
      </c>
      <c r="B100" s="4" t="s">
        <v>41</v>
      </c>
      <c r="C100" s="12"/>
      <c r="D100" s="86"/>
      <c r="E100" s="13"/>
      <c r="F100" s="98"/>
    </row>
    <row r="101" spans="1:6" s="11" customFormat="1" ht="15" customHeight="1">
      <c r="A101" s="65"/>
      <c r="B101" s="6" t="s">
        <v>48</v>
      </c>
      <c r="C101" s="12"/>
      <c r="D101" s="86"/>
      <c r="E101" s="13"/>
      <c r="F101" s="98"/>
    </row>
    <row r="102" spans="1:6" s="11" customFormat="1" ht="15" customHeight="1">
      <c r="A102" s="64" t="s">
        <v>283</v>
      </c>
      <c r="B102" s="7" t="s">
        <v>372</v>
      </c>
      <c r="C102" s="12" t="s">
        <v>12</v>
      </c>
      <c r="D102" s="86">
        <v>125.59</v>
      </c>
      <c r="E102" s="98">
        <f>+BPU!D174</f>
        <v>0</v>
      </c>
      <c r="F102" s="98">
        <f>+D102*E102</f>
        <v>0</v>
      </c>
    </row>
    <row r="103" spans="1:8" s="11" customFormat="1" ht="15" customHeight="1" thickBot="1">
      <c r="A103" s="68"/>
      <c r="B103" s="18" t="s">
        <v>220</v>
      </c>
      <c r="C103" s="18"/>
      <c r="D103" s="125"/>
      <c r="E103" s="51"/>
      <c r="F103" s="56">
        <f>SUM(F101:F102)</f>
        <v>0</v>
      </c>
      <c r="H103" s="39"/>
    </row>
    <row r="104" spans="1:6" s="11" customFormat="1" ht="15" customHeight="1" thickTop="1">
      <c r="A104" s="63" t="s">
        <v>86</v>
      </c>
      <c r="B104" s="17" t="s">
        <v>27</v>
      </c>
      <c r="C104" s="14"/>
      <c r="D104" s="124"/>
      <c r="E104" s="58"/>
      <c r="F104" s="97"/>
    </row>
    <row r="105" spans="1:6" s="11" customFormat="1" ht="15" customHeight="1">
      <c r="A105" s="65"/>
      <c r="B105" s="6" t="s">
        <v>48</v>
      </c>
      <c r="C105" s="12"/>
      <c r="D105" s="86"/>
      <c r="E105" s="13"/>
      <c r="F105" s="98"/>
    </row>
    <row r="106" spans="1:6" s="11" customFormat="1" ht="15" customHeight="1">
      <c r="A106" s="64" t="s">
        <v>378</v>
      </c>
      <c r="B106" s="44" t="s">
        <v>419</v>
      </c>
      <c r="C106" s="12" t="s">
        <v>12</v>
      </c>
      <c r="D106" s="86">
        <v>1.32</v>
      </c>
      <c r="E106" s="98">
        <f>+BPU!D181</f>
        <v>0</v>
      </c>
      <c r="F106" s="98">
        <f>+D106*E106</f>
        <v>0</v>
      </c>
    </row>
    <row r="107" spans="1:6" s="11" customFormat="1" ht="15" customHeight="1">
      <c r="A107" s="64" t="s">
        <v>380</v>
      </c>
      <c r="B107" s="44" t="s">
        <v>379</v>
      </c>
      <c r="C107" s="12" t="s">
        <v>12</v>
      </c>
      <c r="D107" s="86">
        <v>7.55</v>
      </c>
      <c r="E107" s="13">
        <f>BPU!D182</f>
        <v>0</v>
      </c>
      <c r="F107" s="98">
        <f aca="true" t="shared" si="4" ref="F107:F115">+D107*E107</f>
        <v>0</v>
      </c>
    </row>
    <row r="108" spans="1:6" s="62" customFormat="1" ht="25.5">
      <c r="A108" s="64" t="s">
        <v>403</v>
      </c>
      <c r="B108" s="66" t="s">
        <v>416</v>
      </c>
      <c r="C108" s="60" t="s">
        <v>12</v>
      </c>
      <c r="D108" s="88">
        <v>7.55</v>
      </c>
      <c r="E108" s="13">
        <f>BPU!D183</f>
        <v>0</v>
      </c>
      <c r="F108" s="98">
        <f t="shared" si="4"/>
        <v>0</v>
      </c>
    </row>
    <row r="109" spans="1:6" s="62" customFormat="1" ht="25.5">
      <c r="A109" s="64" t="s">
        <v>404</v>
      </c>
      <c r="B109" s="66" t="s">
        <v>420</v>
      </c>
      <c r="C109" s="60" t="s">
        <v>12</v>
      </c>
      <c r="D109" s="88">
        <v>3.6</v>
      </c>
      <c r="E109" s="13">
        <f>BPU!D184</f>
        <v>0</v>
      </c>
      <c r="F109" s="98">
        <f t="shared" si="4"/>
        <v>0</v>
      </c>
    </row>
    <row r="110" spans="1:6" s="11" customFormat="1" ht="15" customHeight="1">
      <c r="A110" s="64" t="s">
        <v>193</v>
      </c>
      <c r="B110" s="44" t="s">
        <v>224</v>
      </c>
      <c r="C110" s="12" t="s">
        <v>12</v>
      </c>
      <c r="D110" s="87">
        <v>1.1</v>
      </c>
      <c r="E110" s="13">
        <f>BPU!D186</f>
        <v>0</v>
      </c>
      <c r="F110" s="98">
        <f t="shared" si="4"/>
        <v>0</v>
      </c>
    </row>
    <row r="111" spans="1:6" s="11" customFormat="1" ht="15" customHeight="1">
      <c r="A111" s="64" t="s">
        <v>143</v>
      </c>
      <c r="B111" s="13" t="s">
        <v>50</v>
      </c>
      <c r="C111" s="12" t="s">
        <v>12</v>
      </c>
      <c r="D111" s="86">
        <v>3.78</v>
      </c>
      <c r="E111" s="13">
        <f>BPU!D187</f>
        <v>0</v>
      </c>
      <c r="F111" s="98">
        <f t="shared" si="4"/>
        <v>0</v>
      </c>
    </row>
    <row r="112" spans="1:6" s="11" customFormat="1" ht="15" customHeight="1">
      <c r="A112" s="64" t="s">
        <v>374</v>
      </c>
      <c r="B112" s="7" t="s">
        <v>375</v>
      </c>
      <c r="C112" s="12" t="s">
        <v>12</v>
      </c>
      <c r="D112" s="86">
        <v>9.24</v>
      </c>
      <c r="E112" s="13">
        <f>BPU!D188</f>
        <v>0</v>
      </c>
      <c r="F112" s="98">
        <f t="shared" si="4"/>
        <v>0</v>
      </c>
    </row>
    <row r="113" spans="1:6" s="11" customFormat="1" ht="15" customHeight="1">
      <c r="A113" s="64" t="s">
        <v>144</v>
      </c>
      <c r="B113" s="26" t="s">
        <v>192</v>
      </c>
      <c r="C113" s="12" t="s">
        <v>12</v>
      </c>
      <c r="D113" s="86">
        <v>16.92</v>
      </c>
      <c r="E113" s="13">
        <f>BPU!D189</f>
        <v>0</v>
      </c>
      <c r="F113" s="98">
        <f t="shared" si="4"/>
        <v>0</v>
      </c>
    </row>
    <row r="114" spans="1:6" s="11" customFormat="1" ht="15" customHeight="1">
      <c r="A114" s="64" t="s">
        <v>376</v>
      </c>
      <c r="B114" s="7" t="s">
        <v>377</v>
      </c>
      <c r="C114" s="12" t="s">
        <v>12</v>
      </c>
      <c r="D114" s="86">
        <v>3.78</v>
      </c>
      <c r="E114" s="13">
        <f>BPU!D191</f>
        <v>0</v>
      </c>
      <c r="F114" s="98">
        <f t="shared" si="4"/>
        <v>0</v>
      </c>
    </row>
    <row r="115" spans="1:6" s="11" customFormat="1" ht="15" customHeight="1">
      <c r="A115" s="64" t="s">
        <v>149</v>
      </c>
      <c r="B115" s="7" t="s">
        <v>254</v>
      </c>
      <c r="C115" s="8" t="s">
        <v>26</v>
      </c>
      <c r="D115" s="86">
        <v>17</v>
      </c>
      <c r="E115" s="13">
        <f>BPU!D199</f>
        <v>0</v>
      </c>
      <c r="F115" s="98">
        <f t="shared" si="4"/>
        <v>0</v>
      </c>
    </row>
    <row r="116" spans="1:8" s="11" customFormat="1" ht="15" customHeight="1">
      <c r="A116" s="65"/>
      <c r="B116" s="5" t="s">
        <v>220</v>
      </c>
      <c r="C116" s="5"/>
      <c r="D116" s="86"/>
      <c r="E116" s="50"/>
      <c r="F116" s="55">
        <f>SUM(F105:F115)</f>
        <v>0</v>
      </c>
      <c r="H116" s="39"/>
    </row>
    <row r="117" spans="1:6" s="11" customFormat="1" ht="15" customHeight="1">
      <c r="A117" s="33" t="s">
        <v>85</v>
      </c>
      <c r="B117" s="4" t="s">
        <v>28</v>
      </c>
      <c r="C117" s="12"/>
      <c r="D117" s="86"/>
      <c r="E117" s="13"/>
      <c r="F117" s="98"/>
    </row>
    <row r="118" spans="1:6" s="11" customFormat="1" ht="15" customHeight="1">
      <c r="A118" s="65"/>
      <c r="B118" s="6" t="s">
        <v>48</v>
      </c>
      <c r="C118" s="12"/>
      <c r="D118" s="86"/>
      <c r="E118" s="13"/>
      <c r="F118" s="98"/>
    </row>
    <row r="119" spans="1:6" s="2" customFormat="1" ht="15" customHeight="1">
      <c r="A119" s="64" t="s">
        <v>150</v>
      </c>
      <c r="B119" s="7" t="s">
        <v>421</v>
      </c>
      <c r="C119" s="12" t="s">
        <v>12</v>
      </c>
      <c r="D119" s="86">
        <v>286.144</v>
      </c>
      <c r="E119" s="7">
        <f>BPU!D206</f>
        <v>0</v>
      </c>
      <c r="F119" s="98">
        <f>+D119*E119</f>
        <v>0</v>
      </c>
    </row>
    <row r="120" spans="1:6" s="11" customFormat="1" ht="15" customHeight="1">
      <c r="A120" s="64" t="s">
        <v>151</v>
      </c>
      <c r="B120" s="7" t="s">
        <v>197</v>
      </c>
      <c r="C120" s="12" t="s">
        <v>12</v>
      </c>
      <c r="D120" s="86">
        <v>171.276</v>
      </c>
      <c r="E120" s="13">
        <f>BPU!D207</f>
        <v>0</v>
      </c>
      <c r="F120" s="98">
        <f>+D120*E120</f>
        <v>0</v>
      </c>
    </row>
    <row r="121" spans="1:6" s="2" customFormat="1" ht="15" customHeight="1">
      <c r="A121" s="64" t="s">
        <v>402</v>
      </c>
      <c r="B121" s="7" t="s">
        <v>350</v>
      </c>
      <c r="C121" s="8" t="s">
        <v>12</v>
      </c>
      <c r="D121" s="86">
        <v>125.59</v>
      </c>
      <c r="E121" s="7">
        <f>BPU!D208</f>
        <v>0</v>
      </c>
      <c r="F121" s="98">
        <f>+D121*E121</f>
        <v>0</v>
      </c>
    </row>
    <row r="122" spans="1:8" s="11" customFormat="1" ht="15" customHeight="1">
      <c r="A122" s="65"/>
      <c r="B122" s="5" t="s">
        <v>180</v>
      </c>
      <c r="C122" s="5"/>
      <c r="D122" s="86"/>
      <c r="E122" s="50"/>
      <c r="F122" s="55">
        <f>SUM(F118:F121)</f>
        <v>0</v>
      </c>
      <c r="H122" s="39"/>
    </row>
    <row r="123" spans="1:6" s="11" customFormat="1" ht="15" customHeight="1">
      <c r="A123" s="33" t="s">
        <v>87</v>
      </c>
      <c r="B123" s="4" t="s">
        <v>29</v>
      </c>
      <c r="C123" s="12"/>
      <c r="D123" s="86"/>
      <c r="E123" s="13"/>
      <c r="F123" s="98"/>
    </row>
    <row r="124" spans="1:6" s="11" customFormat="1" ht="15" customHeight="1">
      <c r="A124" s="65"/>
      <c r="B124" s="6" t="s">
        <v>48</v>
      </c>
      <c r="C124" s="12"/>
      <c r="D124" s="86"/>
      <c r="E124" s="13"/>
      <c r="F124" s="98"/>
    </row>
    <row r="125" spans="1:6" s="11" customFormat="1" ht="15" customHeight="1">
      <c r="A125" s="64" t="s">
        <v>272</v>
      </c>
      <c r="B125" s="7" t="s">
        <v>274</v>
      </c>
      <c r="C125" s="12"/>
      <c r="D125" s="86"/>
      <c r="E125" s="13"/>
      <c r="F125" s="98"/>
    </row>
    <row r="126" spans="1:6" s="11" customFormat="1" ht="15" customHeight="1">
      <c r="A126" s="65"/>
      <c r="B126" s="27" t="s">
        <v>66</v>
      </c>
      <c r="C126" s="12" t="s">
        <v>10</v>
      </c>
      <c r="D126" s="86">
        <v>7.5</v>
      </c>
      <c r="E126" s="13">
        <f>BPU!D217</f>
        <v>0</v>
      </c>
      <c r="F126" s="98">
        <f aca="true" t="shared" si="5" ref="F126:F134">+D126*E126</f>
        <v>0</v>
      </c>
    </row>
    <row r="127" spans="1:6" s="11" customFormat="1" ht="15" customHeight="1">
      <c r="A127" s="64" t="s">
        <v>153</v>
      </c>
      <c r="B127" s="7" t="s">
        <v>30</v>
      </c>
      <c r="C127" s="12"/>
      <c r="D127" s="87"/>
      <c r="E127" s="13"/>
      <c r="F127" s="98"/>
    </row>
    <row r="128" spans="1:6" s="11" customFormat="1" ht="15" customHeight="1">
      <c r="A128" s="64" t="s">
        <v>268</v>
      </c>
      <c r="B128" s="7" t="s">
        <v>269</v>
      </c>
      <c r="C128" s="12"/>
      <c r="D128" s="86"/>
      <c r="E128" s="13"/>
      <c r="F128" s="98"/>
    </row>
    <row r="129" spans="1:6" s="11" customFormat="1" ht="15" customHeight="1">
      <c r="A129" s="65"/>
      <c r="B129" s="27" t="s">
        <v>221</v>
      </c>
      <c r="C129" s="12" t="s">
        <v>10</v>
      </c>
      <c r="D129" s="86">
        <v>3.5</v>
      </c>
      <c r="E129" s="13">
        <f>BPU!D226</f>
        <v>0</v>
      </c>
      <c r="F129" s="98">
        <f t="shared" si="5"/>
        <v>0</v>
      </c>
    </row>
    <row r="130" spans="1:6" s="11" customFormat="1" ht="15" customHeight="1">
      <c r="A130" s="65"/>
      <c r="B130" s="27" t="s">
        <v>64</v>
      </c>
      <c r="C130" s="12" t="s">
        <v>10</v>
      </c>
      <c r="D130" s="86">
        <v>3.5</v>
      </c>
      <c r="E130" s="13">
        <f>BPU!D227</f>
        <v>0</v>
      </c>
      <c r="F130" s="98">
        <f t="shared" si="5"/>
        <v>0</v>
      </c>
    </row>
    <row r="131" spans="1:6" s="11" customFormat="1" ht="15" customHeight="1">
      <c r="A131" s="65"/>
      <c r="B131" s="27" t="s">
        <v>65</v>
      </c>
      <c r="C131" s="12" t="s">
        <v>10</v>
      </c>
      <c r="D131" s="86">
        <v>3</v>
      </c>
      <c r="E131" s="13">
        <f>BPU!D228</f>
        <v>0</v>
      </c>
      <c r="F131" s="98">
        <f t="shared" si="5"/>
        <v>0</v>
      </c>
    </row>
    <row r="132" spans="1:6" s="11" customFormat="1" ht="15" customHeight="1">
      <c r="A132" s="64" t="s">
        <v>154</v>
      </c>
      <c r="B132" s="6" t="s">
        <v>52</v>
      </c>
      <c r="C132" s="12"/>
      <c r="D132" s="86"/>
      <c r="E132" s="13"/>
      <c r="F132" s="98"/>
    </row>
    <row r="133" spans="1:6" s="11" customFormat="1" ht="15" customHeight="1">
      <c r="A133" s="64" t="s">
        <v>156</v>
      </c>
      <c r="B133" s="13" t="s">
        <v>31</v>
      </c>
      <c r="C133" s="12" t="s">
        <v>26</v>
      </c>
      <c r="D133" s="86">
        <v>1</v>
      </c>
      <c r="E133" s="13">
        <f>BPU!D245</f>
        <v>0</v>
      </c>
      <c r="F133" s="98">
        <f t="shared" si="5"/>
        <v>0</v>
      </c>
    </row>
    <row r="134" spans="1:6" s="11" customFormat="1" ht="15" customHeight="1">
      <c r="A134" s="64" t="s">
        <v>397</v>
      </c>
      <c r="B134" s="13" t="s">
        <v>32</v>
      </c>
      <c r="C134" s="12" t="s">
        <v>26</v>
      </c>
      <c r="D134" s="86">
        <v>1</v>
      </c>
      <c r="E134" s="13">
        <f>BPU!D249</f>
        <v>0</v>
      </c>
      <c r="F134" s="98">
        <f t="shared" si="5"/>
        <v>0</v>
      </c>
    </row>
    <row r="135" spans="1:6" s="11" customFormat="1" ht="15" customHeight="1">
      <c r="A135" s="64" t="s">
        <v>409</v>
      </c>
      <c r="B135" s="7" t="s">
        <v>406</v>
      </c>
      <c r="C135" s="12" t="s">
        <v>26</v>
      </c>
      <c r="D135" s="86">
        <v>1</v>
      </c>
      <c r="E135" s="13">
        <f>BPU!D255</f>
        <v>0</v>
      </c>
      <c r="F135" s="98">
        <f>+D135*E135</f>
        <v>0</v>
      </c>
    </row>
    <row r="136" spans="1:8" s="11" customFormat="1" ht="15" customHeight="1">
      <c r="A136" s="65"/>
      <c r="B136" s="5" t="s">
        <v>174</v>
      </c>
      <c r="C136" s="5"/>
      <c r="D136" s="86"/>
      <c r="E136" s="50"/>
      <c r="F136" s="55">
        <f>SUM(F124:F135)</f>
        <v>0</v>
      </c>
      <c r="H136" s="39"/>
    </row>
    <row r="137" spans="1:6" s="11" customFormat="1" ht="15" customHeight="1">
      <c r="A137" s="33" t="s">
        <v>88</v>
      </c>
      <c r="B137" s="4" t="s">
        <v>33</v>
      </c>
      <c r="C137" s="12"/>
      <c r="D137" s="86"/>
      <c r="E137" s="13"/>
      <c r="F137" s="13"/>
    </row>
    <row r="138" spans="1:6" s="11" customFormat="1" ht="15" customHeight="1">
      <c r="A138" s="65"/>
      <c r="B138" s="6" t="s">
        <v>48</v>
      </c>
      <c r="C138" s="12"/>
      <c r="D138" s="86"/>
      <c r="E138" s="13"/>
      <c r="F138" s="98"/>
    </row>
    <row r="139" spans="1:6" s="11" customFormat="1" ht="15" customHeight="1">
      <c r="A139" s="64" t="s">
        <v>161</v>
      </c>
      <c r="B139" s="7" t="s">
        <v>203</v>
      </c>
      <c r="C139" s="12"/>
      <c r="D139" s="86"/>
      <c r="E139" s="13"/>
      <c r="F139" s="98"/>
    </row>
    <row r="140" spans="1:6" s="11" customFormat="1" ht="15" customHeight="1">
      <c r="A140" s="64"/>
      <c r="B140" s="40" t="s">
        <v>383</v>
      </c>
      <c r="C140" s="28" t="s">
        <v>34</v>
      </c>
      <c r="D140" s="86">
        <v>1</v>
      </c>
      <c r="E140" s="13">
        <f>BPU!D273</f>
        <v>0</v>
      </c>
      <c r="F140" s="98">
        <f>+D140*E140</f>
        <v>0</v>
      </c>
    </row>
    <row r="141" spans="1:6" s="11" customFormat="1" ht="15" customHeight="1">
      <c r="A141" s="64" t="s">
        <v>162</v>
      </c>
      <c r="B141" s="7" t="s">
        <v>70</v>
      </c>
      <c r="C141" s="8"/>
      <c r="D141" s="86"/>
      <c r="E141" s="13"/>
      <c r="F141" s="98"/>
    </row>
    <row r="142" spans="1:6" s="11" customFormat="1" ht="15" customHeight="1">
      <c r="A142" s="64"/>
      <c r="B142" s="40" t="s">
        <v>245</v>
      </c>
      <c r="C142" s="8" t="s">
        <v>34</v>
      </c>
      <c r="D142" s="86">
        <v>1</v>
      </c>
      <c r="E142" s="13">
        <f>BPU!D275</f>
        <v>0</v>
      </c>
      <c r="F142" s="98">
        <f aca="true" t="shared" si="6" ref="F142:F147">+D142*E142</f>
        <v>0</v>
      </c>
    </row>
    <row r="143" spans="1:6" s="11" customFormat="1" ht="15" customHeight="1">
      <c r="A143" s="64" t="s">
        <v>163</v>
      </c>
      <c r="B143" s="26" t="s">
        <v>60</v>
      </c>
      <c r="C143" s="12" t="s">
        <v>26</v>
      </c>
      <c r="D143" s="86">
        <v>9</v>
      </c>
      <c r="E143" s="13">
        <f>BPU!D276</f>
        <v>0</v>
      </c>
      <c r="F143" s="98">
        <f t="shared" si="6"/>
        <v>0</v>
      </c>
    </row>
    <row r="144" spans="1:6" s="11" customFormat="1" ht="15" customHeight="1">
      <c r="A144" s="64" t="s">
        <v>164</v>
      </c>
      <c r="B144" s="26" t="s">
        <v>119</v>
      </c>
      <c r="C144" s="12" t="s">
        <v>26</v>
      </c>
      <c r="D144" s="86">
        <v>2</v>
      </c>
      <c r="E144" s="13">
        <f>BPU!D277</f>
        <v>0</v>
      </c>
      <c r="F144" s="98">
        <f t="shared" si="6"/>
        <v>0</v>
      </c>
    </row>
    <row r="145" spans="1:6" s="11" customFormat="1" ht="15" customHeight="1">
      <c r="A145" s="64" t="s">
        <v>165</v>
      </c>
      <c r="B145" s="26" t="s">
        <v>204</v>
      </c>
      <c r="C145" s="12" t="s">
        <v>26</v>
      </c>
      <c r="D145" s="86">
        <v>4</v>
      </c>
      <c r="E145" s="13">
        <f>BPU!D278</f>
        <v>0</v>
      </c>
      <c r="F145" s="98">
        <f t="shared" si="6"/>
        <v>0</v>
      </c>
    </row>
    <row r="146" spans="1:6" s="11" customFormat="1" ht="15" customHeight="1">
      <c r="A146" s="64" t="s">
        <v>166</v>
      </c>
      <c r="B146" s="26" t="s">
        <v>62</v>
      </c>
      <c r="C146" s="12" t="s">
        <v>26</v>
      </c>
      <c r="D146" s="86">
        <v>12</v>
      </c>
      <c r="E146" s="13">
        <f>BPU!D282</f>
        <v>0</v>
      </c>
      <c r="F146" s="98">
        <f t="shared" si="6"/>
        <v>0</v>
      </c>
    </row>
    <row r="147" spans="1:6" s="11" customFormat="1" ht="13.5" customHeight="1">
      <c r="A147" s="64" t="s">
        <v>167</v>
      </c>
      <c r="B147" s="26" t="s">
        <v>120</v>
      </c>
      <c r="C147" s="12" t="s">
        <v>26</v>
      </c>
      <c r="D147" s="86">
        <v>2</v>
      </c>
      <c r="E147" s="13">
        <f>BPU!D283</f>
        <v>0</v>
      </c>
      <c r="F147" s="98">
        <f t="shared" si="6"/>
        <v>0</v>
      </c>
    </row>
    <row r="148" spans="1:6" s="11" customFormat="1" ht="15" customHeight="1">
      <c r="A148" s="64" t="s">
        <v>384</v>
      </c>
      <c r="B148" s="7" t="s">
        <v>386</v>
      </c>
      <c r="C148" s="12" t="s">
        <v>26</v>
      </c>
      <c r="D148" s="86">
        <v>10</v>
      </c>
      <c r="E148" s="13">
        <f>BPU!D288</f>
        <v>0</v>
      </c>
      <c r="F148" s="98">
        <f>+D148*E148</f>
        <v>0</v>
      </c>
    </row>
    <row r="149" spans="1:6" s="11" customFormat="1" ht="15" customHeight="1">
      <c r="A149" s="64" t="s">
        <v>385</v>
      </c>
      <c r="B149" s="26" t="s">
        <v>387</v>
      </c>
      <c r="C149" s="12" t="s">
        <v>26</v>
      </c>
      <c r="D149" s="86">
        <v>10</v>
      </c>
      <c r="E149" s="13">
        <f>BPU!D289</f>
        <v>0</v>
      </c>
      <c r="F149" s="98">
        <f>+D149*E149</f>
        <v>0</v>
      </c>
    </row>
    <row r="150" spans="1:8" s="11" customFormat="1" ht="15" customHeight="1">
      <c r="A150" s="65"/>
      <c r="B150" s="5" t="s">
        <v>179</v>
      </c>
      <c r="C150" s="5"/>
      <c r="D150" s="86"/>
      <c r="E150" s="50"/>
      <c r="F150" s="55">
        <f>SUM(F137:F149)</f>
        <v>0</v>
      </c>
      <c r="H150" s="39"/>
    </row>
    <row r="151" spans="1:6" s="11" customFormat="1" ht="15" customHeight="1">
      <c r="A151" s="33" t="s">
        <v>89</v>
      </c>
      <c r="B151" s="4" t="s">
        <v>35</v>
      </c>
      <c r="C151" s="12"/>
      <c r="D151" s="86"/>
      <c r="E151" s="13"/>
      <c r="F151" s="13"/>
    </row>
    <row r="152" spans="1:6" s="11" customFormat="1" ht="15" customHeight="1">
      <c r="A152" s="64" t="s">
        <v>170</v>
      </c>
      <c r="B152" s="13" t="s">
        <v>55</v>
      </c>
      <c r="C152" s="12" t="s">
        <v>10</v>
      </c>
      <c r="D152" s="86">
        <v>64.6</v>
      </c>
      <c r="E152" s="13">
        <f>BPU!D301</f>
        <v>0</v>
      </c>
      <c r="F152" s="98">
        <f>+D152*E152</f>
        <v>0</v>
      </c>
    </row>
    <row r="153" spans="1:8" s="11" customFormat="1" ht="15" customHeight="1" thickBot="1">
      <c r="A153" s="68"/>
      <c r="B153" s="18" t="s">
        <v>178</v>
      </c>
      <c r="C153" s="18"/>
      <c r="D153" s="125"/>
      <c r="E153" s="51"/>
      <c r="F153" s="56">
        <f>SUM(F152:F152)</f>
        <v>0</v>
      </c>
      <c r="H153" s="39"/>
    </row>
    <row r="154" spans="1:6" s="11" customFormat="1" ht="15" customHeight="1" thickBot="1" thickTop="1">
      <c r="A154" s="65"/>
      <c r="B154" s="47"/>
      <c r="C154" s="47"/>
      <c r="D154" s="89"/>
      <c r="E154" s="47"/>
      <c r="F154" s="123"/>
    </row>
    <row r="155" spans="1:8" s="11" customFormat="1" ht="15" customHeight="1" thickBot="1" thickTop="1">
      <c r="A155" s="65"/>
      <c r="B155" s="79" t="s">
        <v>465</v>
      </c>
      <c r="C155" s="47"/>
      <c r="D155" s="89"/>
      <c r="E155" s="47"/>
      <c r="F155" s="72">
        <f>SUM(F7:F154)/2</f>
        <v>0</v>
      </c>
      <c r="H155" s="113"/>
    </row>
    <row r="156" spans="1:6" s="11" customFormat="1" ht="15" customHeight="1" thickBot="1" thickTop="1">
      <c r="A156" s="68"/>
      <c r="B156" s="70"/>
      <c r="C156" s="70"/>
      <c r="D156" s="90"/>
      <c r="E156" s="70"/>
      <c r="F156" s="71"/>
    </row>
    <row r="157" spans="1:5" s="11" customFormat="1" ht="15" customHeight="1" thickTop="1">
      <c r="A157" s="46"/>
      <c r="B157" s="47"/>
      <c r="C157" s="47"/>
      <c r="D157" s="91"/>
      <c r="E157" s="47"/>
    </row>
    <row r="158" spans="1:5" s="11" customFormat="1" ht="15" customHeight="1">
      <c r="A158" s="46"/>
      <c r="B158" s="47"/>
      <c r="C158" s="47"/>
      <c r="D158" s="92"/>
      <c r="E158" s="47"/>
    </row>
    <row r="159" spans="1:5" s="11" customFormat="1" ht="15" customHeight="1">
      <c r="A159" s="46"/>
      <c r="B159" s="47"/>
      <c r="C159" s="47"/>
      <c r="D159" s="92"/>
      <c r="E159" s="47"/>
    </row>
    <row r="160" spans="1:5" s="11" customFormat="1" ht="15" customHeight="1">
      <c r="A160" s="46"/>
      <c r="B160" s="47"/>
      <c r="C160" s="47"/>
      <c r="D160" s="92"/>
      <c r="E160" s="47"/>
    </row>
    <row r="161" spans="1:5" s="11" customFormat="1" ht="15" customHeight="1">
      <c r="A161" s="46"/>
      <c r="B161" s="47"/>
      <c r="C161" s="47"/>
      <c r="D161" s="92"/>
      <c r="E161" s="47"/>
    </row>
    <row r="162" spans="1:5" s="11" customFormat="1" ht="15" customHeight="1">
      <c r="A162" s="46"/>
      <c r="B162" s="47"/>
      <c r="C162" s="47"/>
      <c r="D162" s="92"/>
      <c r="E162" s="47"/>
    </row>
    <row r="163" spans="1:5" s="11" customFormat="1" ht="15" customHeight="1">
      <c r="A163" s="46"/>
      <c r="B163" s="47"/>
      <c r="C163" s="47"/>
      <c r="D163" s="91"/>
      <c r="E163" s="47"/>
    </row>
    <row r="164" spans="1:5" s="11" customFormat="1" ht="15" customHeight="1">
      <c r="A164" s="46"/>
      <c r="B164" s="47"/>
      <c r="C164" s="47"/>
      <c r="D164" s="92"/>
      <c r="E164" s="47"/>
    </row>
    <row r="165" spans="1:5" s="11" customFormat="1" ht="15" customHeight="1">
      <c r="A165" s="46"/>
      <c r="B165" s="47"/>
      <c r="C165" s="47"/>
      <c r="D165" s="93"/>
      <c r="E165" s="47"/>
    </row>
    <row r="166" spans="1:5" s="11" customFormat="1" ht="15" customHeight="1">
      <c r="A166" s="46"/>
      <c r="B166" s="47"/>
      <c r="C166" s="47"/>
      <c r="D166" s="92"/>
      <c r="E166" s="47"/>
    </row>
    <row r="167" spans="1:5" ht="15" customHeight="1">
      <c r="A167" s="48"/>
      <c r="B167" s="49"/>
      <c r="C167" s="49"/>
      <c r="D167" s="92"/>
      <c r="E167" s="49"/>
    </row>
    <row r="168" spans="1:5" ht="15" customHeight="1">
      <c r="A168" s="48"/>
      <c r="B168" s="49"/>
      <c r="C168" s="49"/>
      <c r="D168" s="93"/>
      <c r="E168" s="49"/>
    </row>
    <row r="169" spans="1:5" ht="15" customHeight="1">
      <c r="A169" s="48"/>
      <c r="B169" s="49"/>
      <c r="C169" s="49"/>
      <c r="D169" s="93"/>
      <c r="E169" s="49"/>
    </row>
    <row r="170" spans="1:5" ht="15" customHeight="1">
      <c r="A170" s="48"/>
      <c r="B170" s="49"/>
      <c r="C170" s="49"/>
      <c r="D170" s="91"/>
      <c r="E170" s="49"/>
    </row>
    <row r="171" spans="1:5" ht="15" customHeight="1">
      <c r="A171" s="48"/>
      <c r="B171" s="49"/>
      <c r="C171" s="49"/>
      <c r="D171" s="92"/>
      <c r="E171" s="49"/>
    </row>
    <row r="172" ht="15" customHeight="1">
      <c r="D172" s="94"/>
    </row>
    <row r="173" ht="15" customHeight="1">
      <c r="D173" s="94"/>
    </row>
    <row r="174" ht="15" customHeight="1">
      <c r="D174" s="94"/>
    </row>
    <row r="175" ht="15" customHeight="1">
      <c r="D175" s="94"/>
    </row>
    <row r="176" spans="2:5" s="32" customFormat="1" ht="15" customHeight="1">
      <c r="B176" s="1"/>
      <c r="C176" s="1"/>
      <c r="D176" s="94"/>
      <c r="E176" s="1"/>
    </row>
    <row r="177" spans="2:5" s="32" customFormat="1" ht="15" customHeight="1">
      <c r="B177" s="1"/>
      <c r="C177" s="1"/>
      <c r="D177" s="94"/>
      <c r="E177" s="1"/>
    </row>
    <row r="178" spans="2:5" s="32" customFormat="1" ht="15" customHeight="1">
      <c r="B178" s="1"/>
      <c r="C178" s="1"/>
      <c r="D178" s="94"/>
      <c r="E178" s="1"/>
    </row>
    <row r="179" spans="2:5" s="32" customFormat="1" ht="15" customHeight="1">
      <c r="B179" s="1"/>
      <c r="C179" s="1"/>
      <c r="D179" s="94"/>
      <c r="E179" s="1"/>
    </row>
    <row r="180" spans="2:5" s="32" customFormat="1" ht="15" customHeight="1">
      <c r="B180" s="1"/>
      <c r="C180" s="1"/>
      <c r="D180" s="94"/>
      <c r="E180" s="1"/>
    </row>
    <row r="181" spans="2:5" s="32" customFormat="1" ht="15" customHeight="1">
      <c r="B181" s="1"/>
      <c r="C181" s="1"/>
      <c r="D181" s="94"/>
      <c r="E181" s="1"/>
    </row>
    <row r="182" spans="2:5" s="32" customFormat="1" ht="15" customHeight="1">
      <c r="B182" s="1"/>
      <c r="C182" s="1"/>
      <c r="D182" s="94"/>
      <c r="E182" s="1"/>
    </row>
    <row r="183" spans="2:5" s="32" customFormat="1" ht="15" customHeight="1">
      <c r="B183" s="1"/>
      <c r="C183" s="1"/>
      <c r="D183" s="94"/>
      <c r="E183" s="1"/>
    </row>
    <row r="184" spans="2:5" s="32" customFormat="1" ht="15" customHeight="1">
      <c r="B184" s="1"/>
      <c r="C184" s="1"/>
      <c r="D184" s="94"/>
      <c r="E184" s="1"/>
    </row>
    <row r="185" spans="2:5" s="32" customFormat="1" ht="15" customHeight="1">
      <c r="B185" s="1"/>
      <c r="C185" s="1"/>
      <c r="D185" s="94"/>
      <c r="E185" s="1"/>
    </row>
    <row r="186" spans="2:5" s="32" customFormat="1" ht="15" customHeight="1">
      <c r="B186" s="1"/>
      <c r="C186" s="1"/>
      <c r="D186" s="94"/>
      <c r="E186" s="1"/>
    </row>
    <row r="187" spans="2:5" s="32" customFormat="1" ht="15" customHeight="1">
      <c r="B187" s="1"/>
      <c r="C187" s="1"/>
      <c r="D187" s="94"/>
      <c r="E187" s="1"/>
    </row>
    <row r="188" spans="2:5" s="32" customFormat="1" ht="15" customHeight="1">
      <c r="B188" s="1"/>
      <c r="C188" s="1"/>
      <c r="D188" s="94"/>
      <c r="E188" s="1"/>
    </row>
    <row r="189" spans="2:5" s="32" customFormat="1" ht="15" customHeight="1">
      <c r="B189" s="1"/>
      <c r="C189" s="1"/>
      <c r="D189" s="94"/>
      <c r="E189" s="1"/>
    </row>
    <row r="190" spans="2:5" s="32" customFormat="1" ht="15" customHeight="1">
      <c r="B190" s="1"/>
      <c r="C190" s="1"/>
      <c r="D190" s="94"/>
      <c r="E190" s="1"/>
    </row>
    <row r="191" spans="2:5" s="32" customFormat="1" ht="15" customHeight="1">
      <c r="B191" s="1"/>
      <c r="C191" s="1"/>
      <c r="D191" s="94"/>
      <c r="E191" s="1"/>
    </row>
    <row r="192" spans="2:5" s="32" customFormat="1" ht="15" customHeight="1">
      <c r="B192" s="1"/>
      <c r="C192" s="1"/>
      <c r="D192" s="94"/>
      <c r="E192" s="1"/>
    </row>
    <row r="193" spans="2:5" s="32" customFormat="1" ht="15" customHeight="1">
      <c r="B193" s="1"/>
      <c r="C193" s="1"/>
      <c r="D193" s="95"/>
      <c r="E193" s="1"/>
    </row>
    <row r="194" spans="2:5" s="32" customFormat="1" ht="15" customHeight="1">
      <c r="B194" s="1"/>
      <c r="C194" s="1"/>
      <c r="D194" s="95"/>
      <c r="E194" s="1"/>
    </row>
    <row r="195" spans="2:5" s="32" customFormat="1" ht="15" customHeight="1">
      <c r="B195" s="1"/>
      <c r="C195" s="1"/>
      <c r="D195" s="95"/>
      <c r="E195" s="1"/>
    </row>
    <row r="196" spans="2:5" s="32" customFormat="1" ht="15" customHeight="1">
      <c r="B196" s="1"/>
      <c r="C196" s="1"/>
      <c r="D196" s="95"/>
      <c r="E196" s="1"/>
    </row>
    <row r="197" spans="2:5" s="32" customFormat="1" ht="15" customHeight="1">
      <c r="B197" s="1"/>
      <c r="C197" s="1"/>
      <c r="D197" s="95"/>
      <c r="E197" s="1"/>
    </row>
    <row r="198" spans="2:5" s="32" customFormat="1" ht="15" customHeight="1">
      <c r="B198" s="1"/>
      <c r="C198" s="1"/>
      <c r="D198" s="95"/>
      <c r="E198" s="1"/>
    </row>
    <row r="199" spans="2:5" s="32" customFormat="1" ht="15" customHeight="1">
      <c r="B199" s="1"/>
      <c r="C199" s="1"/>
      <c r="D199" s="95"/>
      <c r="E199" s="1"/>
    </row>
    <row r="200" spans="2:5" s="32" customFormat="1" ht="15" customHeight="1">
      <c r="B200" s="1"/>
      <c r="C200" s="1"/>
      <c r="D200" s="95"/>
      <c r="E200" s="1"/>
    </row>
    <row r="201" spans="2:5" s="32" customFormat="1" ht="15" customHeight="1">
      <c r="B201" s="1"/>
      <c r="C201" s="1"/>
      <c r="D201" s="95"/>
      <c r="E201" s="1"/>
    </row>
    <row r="202" spans="2:5" s="32" customFormat="1" ht="15" customHeight="1">
      <c r="B202" s="1"/>
      <c r="C202" s="1"/>
      <c r="D202" s="95"/>
      <c r="E202" s="1"/>
    </row>
    <row r="203" spans="2:5" s="32" customFormat="1" ht="15" customHeight="1">
      <c r="B203" s="1"/>
      <c r="C203" s="1"/>
      <c r="D203" s="95"/>
      <c r="E203" s="1"/>
    </row>
    <row r="204" spans="2:5" s="32" customFormat="1" ht="15" customHeight="1">
      <c r="B204" s="1"/>
      <c r="C204" s="1"/>
      <c r="D204" s="95"/>
      <c r="E204" s="1"/>
    </row>
    <row r="205" spans="2:5" s="32" customFormat="1" ht="15" customHeight="1">
      <c r="B205" s="1"/>
      <c r="C205" s="1"/>
      <c r="D205" s="95"/>
      <c r="E205" s="1"/>
    </row>
    <row r="206" spans="2:5" s="32" customFormat="1" ht="15" customHeight="1">
      <c r="B206" s="1"/>
      <c r="C206" s="1"/>
      <c r="D206" s="95"/>
      <c r="E206" s="1"/>
    </row>
    <row r="207" spans="2:5" s="32" customFormat="1" ht="15" customHeight="1">
      <c r="B207" s="1"/>
      <c r="C207" s="1"/>
      <c r="D207" s="95"/>
      <c r="E207" s="1"/>
    </row>
    <row r="208" spans="2:5" s="32" customFormat="1" ht="15" customHeight="1">
      <c r="B208" s="1"/>
      <c r="C208" s="1"/>
      <c r="D208" s="95"/>
      <c r="E208" s="1"/>
    </row>
    <row r="209" spans="2:5" s="32" customFormat="1" ht="15" customHeight="1">
      <c r="B209" s="1"/>
      <c r="C209" s="1"/>
      <c r="D209" s="95"/>
      <c r="E209" s="1"/>
    </row>
    <row r="210" spans="2:5" s="32" customFormat="1" ht="15" customHeight="1">
      <c r="B210" s="1"/>
      <c r="C210" s="1"/>
      <c r="D210" s="95"/>
      <c r="E210" s="1"/>
    </row>
    <row r="211" spans="2:5" s="32" customFormat="1" ht="15" customHeight="1">
      <c r="B211" s="1"/>
      <c r="C211" s="1"/>
      <c r="D211" s="95"/>
      <c r="E211" s="1"/>
    </row>
    <row r="212" spans="2:5" s="32" customFormat="1" ht="15" customHeight="1">
      <c r="B212" s="1"/>
      <c r="C212" s="1"/>
      <c r="D212" s="95"/>
      <c r="E212" s="1"/>
    </row>
    <row r="213" spans="2:5" s="32" customFormat="1" ht="15" customHeight="1">
      <c r="B213" s="1"/>
      <c r="C213" s="1"/>
      <c r="D213" s="95"/>
      <c r="E213" s="1"/>
    </row>
    <row r="214" spans="2:5" s="32" customFormat="1" ht="15" customHeight="1">
      <c r="B214" s="1"/>
      <c r="C214" s="1"/>
      <c r="D214" s="95"/>
      <c r="E214" s="1"/>
    </row>
    <row r="215" spans="2:5" s="32" customFormat="1" ht="15" customHeight="1">
      <c r="B215" s="1"/>
      <c r="C215" s="1"/>
      <c r="D215" s="95"/>
      <c r="E215" s="1"/>
    </row>
    <row r="216" spans="2:5" s="32" customFormat="1" ht="15" customHeight="1">
      <c r="B216" s="1"/>
      <c r="C216" s="1"/>
      <c r="D216" s="95"/>
      <c r="E216" s="1"/>
    </row>
    <row r="217" spans="2:5" s="32" customFormat="1" ht="15" customHeight="1">
      <c r="B217" s="1"/>
      <c r="C217" s="1"/>
      <c r="D217" s="95"/>
      <c r="E217" s="1"/>
    </row>
    <row r="218" spans="2:5" s="32" customFormat="1" ht="15" customHeight="1">
      <c r="B218" s="1"/>
      <c r="C218" s="1"/>
      <c r="D218" s="95"/>
      <c r="E218" s="1"/>
    </row>
    <row r="219" spans="2:5" s="32" customFormat="1" ht="15" customHeight="1">
      <c r="B219" s="1"/>
      <c r="C219" s="1"/>
      <c r="D219" s="95"/>
      <c r="E219" s="1"/>
    </row>
    <row r="220" spans="2:5" s="32" customFormat="1" ht="15" customHeight="1">
      <c r="B220" s="1"/>
      <c r="C220" s="1"/>
      <c r="D220" s="95"/>
      <c r="E220" s="1"/>
    </row>
    <row r="221" spans="2:5" s="32" customFormat="1" ht="15" customHeight="1">
      <c r="B221" s="1"/>
      <c r="C221" s="1"/>
      <c r="D221" s="95"/>
      <c r="E221" s="1"/>
    </row>
    <row r="222" spans="2:5" s="32" customFormat="1" ht="15" customHeight="1">
      <c r="B222" s="1"/>
      <c r="C222" s="1"/>
      <c r="D222" s="95"/>
      <c r="E222" s="1"/>
    </row>
    <row r="223" spans="2:5" s="32" customFormat="1" ht="15" customHeight="1">
      <c r="B223" s="1"/>
      <c r="C223" s="1"/>
      <c r="D223" s="95"/>
      <c r="E223" s="1"/>
    </row>
    <row r="224" spans="2:5" s="32" customFormat="1" ht="15" customHeight="1">
      <c r="B224" s="1"/>
      <c r="C224" s="1"/>
      <c r="D224" s="95"/>
      <c r="E224" s="1"/>
    </row>
    <row r="225" spans="2:5" s="32" customFormat="1" ht="15" customHeight="1">
      <c r="B225" s="1"/>
      <c r="C225" s="1"/>
      <c r="D225" s="95"/>
      <c r="E225" s="1"/>
    </row>
    <row r="226" spans="2:5" s="32" customFormat="1" ht="15" customHeight="1">
      <c r="B226" s="1"/>
      <c r="C226" s="1"/>
      <c r="D226" s="95"/>
      <c r="E226" s="1"/>
    </row>
    <row r="227" spans="2:5" s="32" customFormat="1" ht="15" customHeight="1">
      <c r="B227" s="1"/>
      <c r="C227" s="1"/>
      <c r="D227" s="95"/>
      <c r="E227" s="1"/>
    </row>
    <row r="228" spans="2:5" s="32" customFormat="1" ht="15" customHeight="1">
      <c r="B228" s="1"/>
      <c r="C228" s="1"/>
      <c r="D228" s="95"/>
      <c r="E228" s="1"/>
    </row>
    <row r="229" spans="2:5" s="32" customFormat="1" ht="15" customHeight="1">
      <c r="B229" s="1"/>
      <c r="C229" s="1"/>
      <c r="D229" s="95"/>
      <c r="E229" s="1"/>
    </row>
    <row r="230" spans="2:5" s="32" customFormat="1" ht="15" customHeight="1">
      <c r="B230" s="1"/>
      <c r="C230" s="1"/>
      <c r="D230" s="95"/>
      <c r="E230" s="1"/>
    </row>
    <row r="231" spans="2:5" s="32" customFormat="1" ht="15" customHeight="1">
      <c r="B231" s="1"/>
      <c r="C231" s="1"/>
      <c r="D231" s="95"/>
      <c r="E231" s="1"/>
    </row>
    <row r="232" spans="2:5" s="32" customFormat="1" ht="15" customHeight="1">
      <c r="B232" s="1"/>
      <c r="C232" s="1"/>
      <c r="D232" s="95"/>
      <c r="E232" s="1"/>
    </row>
    <row r="233" spans="2:5" s="32" customFormat="1" ht="15" customHeight="1">
      <c r="B233" s="1"/>
      <c r="C233" s="1"/>
      <c r="D233" s="95"/>
      <c r="E233" s="1"/>
    </row>
    <row r="234" spans="2:5" s="32" customFormat="1" ht="15" customHeight="1">
      <c r="B234" s="1"/>
      <c r="C234" s="1"/>
      <c r="D234" s="95"/>
      <c r="E234" s="1"/>
    </row>
    <row r="235" spans="2:5" s="32" customFormat="1" ht="15" customHeight="1">
      <c r="B235" s="1"/>
      <c r="C235" s="1"/>
      <c r="D235" s="95"/>
      <c r="E235" s="1"/>
    </row>
    <row r="236" spans="2:5" s="32" customFormat="1" ht="15" customHeight="1">
      <c r="B236" s="1"/>
      <c r="C236" s="1"/>
      <c r="D236" s="95"/>
      <c r="E236" s="1"/>
    </row>
    <row r="237" spans="2:5" s="32" customFormat="1" ht="15" customHeight="1">
      <c r="B237" s="1"/>
      <c r="C237" s="1"/>
      <c r="D237" s="95"/>
      <c r="E237" s="1"/>
    </row>
    <row r="238" spans="2:5" s="32" customFormat="1" ht="15" customHeight="1">
      <c r="B238" s="1"/>
      <c r="C238" s="1"/>
      <c r="D238" s="95"/>
      <c r="E238" s="1"/>
    </row>
    <row r="239" spans="2:5" s="32" customFormat="1" ht="15" customHeight="1">
      <c r="B239" s="1"/>
      <c r="C239" s="1"/>
      <c r="D239" s="95"/>
      <c r="E239" s="1"/>
    </row>
    <row r="240" spans="2:5" s="32" customFormat="1" ht="15" customHeight="1">
      <c r="B240" s="1"/>
      <c r="C240" s="1"/>
      <c r="D240" s="95"/>
      <c r="E240" s="1"/>
    </row>
    <row r="241" spans="2:5" s="32" customFormat="1" ht="15" customHeight="1">
      <c r="B241" s="1"/>
      <c r="C241" s="1"/>
      <c r="D241" s="95"/>
      <c r="E241" s="1"/>
    </row>
    <row r="242" spans="2:5" s="32" customFormat="1" ht="15" customHeight="1">
      <c r="B242" s="1"/>
      <c r="C242" s="1"/>
      <c r="D242" s="95"/>
      <c r="E242" s="1"/>
    </row>
    <row r="243" spans="2:5" s="32" customFormat="1" ht="15" customHeight="1">
      <c r="B243" s="1"/>
      <c r="C243" s="1"/>
      <c r="D243" s="95"/>
      <c r="E243" s="1"/>
    </row>
    <row r="244" spans="2:5" s="32" customFormat="1" ht="15" customHeight="1">
      <c r="B244" s="1"/>
      <c r="C244" s="1"/>
      <c r="D244" s="95"/>
      <c r="E244" s="1"/>
    </row>
    <row r="245" spans="2:5" s="32" customFormat="1" ht="15" customHeight="1">
      <c r="B245" s="1"/>
      <c r="C245" s="1"/>
      <c r="D245" s="95"/>
      <c r="E245" s="1"/>
    </row>
    <row r="246" spans="2:5" s="32" customFormat="1" ht="15" customHeight="1">
      <c r="B246" s="1"/>
      <c r="C246" s="1"/>
      <c r="D246" s="95"/>
      <c r="E246" s="1"/>
    </row>
    <row r="247" spans="2:5" s="32" customFormat="1" ht="15" customHeight="1">
      <c r="B247" s="1"/>
      <c r="C247" s="1"/>
      <c r="D247" s="95"/>
      <c r="E247" s="1"/>
    </row>
    <row r="248" spans="2:5" s="32" customFormat="1" ht="15" customHeight="1">
      <c r="B248" s="1"/>
      <c r="C248" s="1"/>
      <c r="D248" s="95"/>
      <c r="E248" s="1"/>
    </row>
    <row r="249" spans="2:5" s="32" customFormat="1" ht="15" customHeight="1">
      <c r="B249" s="1"/>
      <c r="C249" s="1"/>
      <c r="D249" s="95"/>
      <c r="E249" s="1"/>
    </row>
    <row r="250" spans="2:5" s="32" customFormat="1" ht="15" customHeight="1">
      <c r="B250" s="1"/>
      <c r="C250" s="1"/>
      <c r="D250" s="95"/>
      <c r="E250" s="1"/>
    </row>
    <row r="251" spans="2:5" s="32" customFormat="1" ht="15" customHeight="1">
      <c r="B251" s="1"/>
      <c r="C251" s="1"/>
      <c r="D251" s="95"/>
      <c r="E251" s="1"/>
    </row>
  </sheetData>
  <sheetProtection/>
  <mergeCells count="8">
    <mergeCell ref="A1:F1"/>
    <mergeCell ref="A5:A6"/>
    <mergeCell ref="B5:B6"/>
    <mergeCell ref="C5:C6"/>
    <mergeCell ref="D5:D6"/>
    <mergeCell ref="E5:E6"/>
    <mergeCell ref="F5:F6"/>
    <mergeCell ref="A3:F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1" r:id="rId1"/>
  <headerFooter alignWithMargins="0">
    <oddFooter>&amp;C&amp;"Arial,Italique"&amp;8Page &amp;P</oddFooter>
  </headerFooter>
  <rowBreaks count="2" manualBreakCount="2">
    <brk id="57" max="5" man="1"/>
    <brk id="10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showZeros="0" zoomScalePageLayoutView="0" workbookViewId="0" topLeftCell="A22">
      <selection activeCell="B14" sqref="B14:D14"/>
    </sheetView>
  </sheetViews>
  <sheetFormatPr defaultColWidth="11.421875" defaultRowHeight="12.75"/>
  <cols>
    <col min="1" max="1" width="10.28125" style="32" bestFit="1" customWidth="1"/>
    <col min="2" max="2" width="61.7109375" style="1" bestFit="1" customWidth="1"/>
    <col min="3" max="3" width="3.421875" style="1" bestFit="1" customWidth="1"/>
    <col min="4" max="4" width="10.28125" style="95" bestFit="1" customWidth="1"/>
    <col min="5" max="5" width="14.57421875" style="1" bestFit="1" customWidth="1"/>
    <col min="6" max="6" width="17.57421875" style="1" bestFit="1" customWidth="1"/>
    <col min="7" max="7" width="15.8515625" style="1" customWidth="1"/>
    <col min="8" max="16384" width="11.421875" style="1" customWidth="1"/>
  </cols>
  <sheetData>
    <row r="1" spans="1:6" ht="15" customHeight="1">
      <c r="A1" s="148" t="s">
        <v>492</v>
      </c>
      <c r="B1" s="148"/>
      <c r="C1" s="148"/>
      <c r="D1" s="148"/>
      <c r="E1" s="148"/>
      <c r="F1" s="148"/>
    </row>
    <row r="2" spans="1:4" ht="15" customHeight="1">
      <c r="A2" s="16"/>
      <c r="B2" s="16"/>
      <c r="C2" s="16"/>
      <c r="D2" s="83"/>
    </row>
    <row r="3" spans="1:6" ht="15" customHeight="1">
      <c r="A3" s="148" t="s">
        <v>482</v>
      </c>
      <c r="B3" s="148"/>
      <c r="C3" s="148"/>
      <c r="D3" s="148"/>
      <c r="E3" s="148"/>
      <c r="F3" s="148"/>
    </row>
    <row r="4" spans="1:6" ht="15" customHeight="1" thickBot="1">
      <c r="A4" s="57"/>
      <c r="B4" s="57"/>
      <c r="C4" s="57"/>
      <c r="D4" s="84"/>
      <c r="F4" s="25">
        <v>44858</v>
      </c>
    </row>
    <row r="5" spans="1:6" s="11" customFormat="1" ht="15" customHeight="1" thickTop="1">
      <c r="A5" s="149" t="s">
        <v>75</v>
      </c>
      <c r="B5" s="151" t="s">
        <v>0</v>
      </c>
      <c r="C5" s="151" t="s">
        <v>1</v>
      </c>
      <c r="D5" s="149" t="s">
        <v>2</v>
      </c>
      <c r="E5" s="146" t="s">
        <v>37</v>
      </c>
      <c r="F5" s="160" t="s">
        <v>36</v>
      </c>
    </row>
    <row r="6" spans="1:6" s="11" customFormat="1" ht="15" customHeight="1" thickBot="1">
      <c r="A6" s="156"/>
      <c r="B6" s="157"/>
      <c r="C6" s="157"/>
      <c r="D6" s="156"/>
      <c r="E6" s="162"/>
      <c r="F6" s="163"/>
    </row>
    <row r="7" spans="1:6" s="11" customFormat="1" ht="15" customHeight="1" thickTop="1">
      <c r="A7" s="63" t="s">
        <v>80</v>
      </c>
      <c r="B7" s="17" t="s">
        <v>14</v>
      </c>
      <c r="C7" s="14"/>
      <c r="D7" s="124"/>
      <c r="E7" s="58"/>
      <c r="F7" s="97"/>
    </row>
    <row r="8" spans="1:6" s="11" customFormat="1" ht="15" customHeight="1">
      <c r="A8" s="64" t="s">
        <v>100</v>
      </c>
      <c r="B8" s="6" t="s">
        <v>17</v>
      </c>
      <c r="C8" s="12"/>
      <c r="D8" s="86"/>
      <c r="E8" s="13"/>
      <c r="F8" s="98"/>
    </row>
    <row r="9" spans="1:6" s="11" customFormat="1" ht="15" customHeight="1">
      <c r="A9" s="65" t="s">
        <v>110</v>
      </c>
      <c r="B9" s="6" t="s">
        <v>68</v>
      </c>
      <c r="C9" s="12"/>
      <c r="D9" s="86"/>
      <c r="E9" s="13"/>
      <c r="F9" s="98"/>
    </row>
    <row r="10" spans="1:6" s="11" customFormat="1" ht="15" customHeight="1">
      <c r="A10" s="64" t="s">
        <v>111</v>
      </c>
      <c r="B10" s="7" t="s">
        <v>331</v>
      </c>
      <c r="C10" s="12" t="s">
        <v>6</v>
      </c>
      <c r="D10" s="86">
        <f>+(1.45+0.6+2.25+0.6+2.35)*0.1*0.6</f>
        <v>0.43500000000000005</v>
      </c>
      <c r="E10" s="13">
        <f>BPU!D85</f>
        <v>0</v>
      </c>
      <c r="F10" s="98">
        <f>+D10*E10</f>
        <v>0</v>
      </c>
    </row>
    <row r="11" spans="1:6" s="11" customFormat="1" ht="15" customHeight="1">
      <c r="A11" s="64"/>
      <c r="B11" s="27"/>
      <c r="C11" s="28"/>
      <c r="D11" s="86"/>
      <c r="E11" s="13">
        <f>BPU!D86</f>
        <v>0</v>
      </c>
      <c r="F11" s="98">
        <f>+D11*E11</f>
        <v>0</v>
      </c>
    </row>
    <row r="12" spans="1:6" s="11" customFormat="1" ht="15" customHeight="1">
      <c r="A12" s="64"/>
      <c r="B12" s="27"/>
      <c r="C12" s="28"/>
      <c r="D12" s="86"/>
      <c r="E12" s="13">
        <f>BPU!D87</f>
        <v>0</v>
      </c>
      <c r="F12" s="98">
        <f>+D12*E12</f>
        <v>0</v>
      </c>
    </row>
    <row r="13" spans="1:6" s="11" customFormat="1" ht="15" customHeight="1">
      <c r="A13" s="64" t="s">
        <v>113</v>
      </c>
      <c r="B13" s="7" t="s">
        <v>69</v>
      </c>
      <c r="C13" s="12" t="s">
        <v>6</v>
      </c>
      <c r="D13" s="86">
        <f>+(1.45+0.6+2.25+0.6+2.35)*0.1*0.6</f>
        <v>0.43500000000000005</v>
      </c>
      <c r="E13" s="13">
        <f>BPU!D91</f>
        <v>0</v>
      </c>
      <c r="F13" s="98">
        <f>+D13*E13</f>
        <v>0</v>
      </c>
    </row>
    <row r="14" spans="1:6" s="11" customFormat="1" ht="15" customHeight="1">
      <c r="A14" s="64"/>
      <c r="B14" s="27"/>
      <c r="C14" s="28"/>
      <c r="D14" s="86"/>
      <c r="E14" s="13">
        <f>BPU!D93</f>
        <v>0</v>
      </c>
      <c r="F14" s="98">
        <f>+D14*E14</f>
        <v>0</v>
      </c>
    </row>
    <row r="15" spans="1:8" s="11" customFormat="1" ht="15" customHeight="1">
      <c r="A15" s="65"/>
      <c r="B15" s="5" t="s">
        <v>183</v>
      </c>
      <c r="C15" s="5"/>
      <c r="D15" s="86"/>
      <c r="E15" s="50"/>
      <c r="F15" s="55">
        <f>SUM(F7:F14)</f>
        <v>0</v>
      </c>
      <c r="H15" s="39"/>
    </row>
    <row r="16" spans="1:6" s="11" customFormat="1" ht="15" customHeight="1">
      <c r="A16" s="33" t="s">
        <v>81</v>
      </c>
      <c r="B16" s="6" t="s">
        <v>20</v>
      </c>
      <c r="C16" s="12"/>
      <c r="D16" s="86"/>
      <c r="E16" s="13"/>
      <c r="F16" s="98"/>
    </row>
    <row r="17" spans="1:6" s="11" customFormat="1" ht="15" customHeight="1">
      <c r="A17" s="65"/>
      <c r="B17" s="6" t="s">
        <v>48</v>
      </c>
      <c r="C17" s="12"/>
      <c r="D17" s="86"/>
      <c r="E17" s="13"/>
      <c r="F17" s="98"/>
    </row>
    <row r="18" spans="1:6" s="11" customFormat="1" ht="15" customHeight="1">
      <c r="A18" s="64" t="s">
        <v>287</v>
      </c>
      <c r="B18" s="7" t="s">
        <v>217</v>
      </c>
      <c r="C18" s="12" t="s">
        <v>12</v>
      </c>
      <c r="D18" s="86">
        <f>0.6*0.7*4+0.6*0.7*1.44*2</f>
        <v>2.8895999999999997</v>
      </c>
      <c r="E18" s="13">
        <f>BPU!D115</f>
        <v>0</v>
      </c>
      <c r="F18" s="98">
        <f>+D18*E18</f>
        <v>0</v>
      </c>
    </row>
    <row r="19" spans="1:8" s="11" customFormat="1" ht="15" customHeight="1">
      <c r="A19" s="65"/>
      <c r="B19" s="5" t="s">
        <v>182</v>
      </c>
      <c r="C19" s="5"/>
      <c r="D19" s="86"/>
      <c r="E19" s="50"/>
      <c r="F19" s="55">
        <f>SUM(F16:F18)</f>
        <v>0</v>
      </c>
      <c r="H19" s="39"/>
    </row>
    <row r="20" spans="1:6" s="11" customFormat="1" ht="15" customHeight="1">
      <c r="A20" s="33" t="s">
        <v>82</v>
      </c>
      <c r="B20" s="6" t="s">
        <v>21</v>
      </c>
      <c r="C20" s="12"/>
      <c r="D20" s="86"/>
      <c r="E20" s="13"/>
      <c r="F20" s="98"/>
    </row>
    <row r="21" spans="1:6" s="11" customFormat="1" ht="15" customHeight="1">
      <c r="A21" s="65"/>
      <c r="B21" s="6" t="s">
        <v>48</v>
      </c>
      <c r="C21" s="12"/>
      <c r="D21" s="86"/>
      <c r="E21" s="13"/>
      <c r="F21" s="98"/>
    </row>
    <row r="22" spans="1:8" s="11" customFormat="1" ht="15" customHeight="1">
      <c r="A22" s="64" t="s">
        <v>235</v>
      </c>
      <c r="B22" s="13" t="s">
        <v>22</v>
      </c>
      <c r="C22" s="12" t="s">
        <v>12</v>
      </c>
      <c r="D22" s="86">
        <f>+D18*2</f>
        <v>5.7791999999999994</v>
      </c>
      <c r="E22" s="13">
        <f>BPU!D127</f>
        <v>0</v>
      </c>
      <c r="F22" s="98">
        <f aca="true" t="shared" si="0" ref="F22:F27">+D22*E22</f>
        <v>0</v>
      </c>
      <c r="H22" s="73"/>
    </row>
    <row r="23" spans="1:6" s="11" customFormat="1" ht="15" customHeight="1">
      <c r="A23" s="64" t="s">
        <v>127</v>
      </c>
      <c r="B23" s="7" t="s">
        <v>321</v>
      </c>
      <c r="C23" s="12"/>
      <c r="D23" s="86"/>
      <c r="E23" s="13"/>
      <c r="F23" s="98"/>
    </row>
    <row r="24" spans="1:6" s="11" customFormat="1" ht="15" customHeight="1">
      <c r="A24" s="64" t="s">
        <v>478</v>
      </c>
      <c r="B24" s="7" t="s">
        <v>477</v>
      </c>
      <c r="C24" s="12" t="s">
        <v>10</v>
      </c>
      <c r="D24" s="86">
        <f>3.4*2+3.75*2-0.9*2</f>
        <v>12.5</v>
      </c>
      <c r="E24" s="13">
        <f>BPU!D135</f>
        <v>0</v>
      </c>
      <c r="F24" s="98">
        <f t="shared" si="0"/>
        <v>0</v>
      </c>
    </row>
    <row r="25" spans="1:6" s="11" customFormat="1" ht="15" customHeight="1">
      <c r="A25" s="64" t="s">
        <v>128</v>
      </c>
      <c r="B25" s="26" t="s">
        <v>325</v>
      </c>
      <c r="C25" s="12"/>
      <c r="D25" s="86"/>
      <c r="E25" s="13"/>
      <c r="F25" s="98"/>
    </row>
    <row r="26" spans="1:6" s="11" customFormat="1" ht="15" customHeight="1">
      <c r="A26" s="64" t="s">
        <v>361</v>
      </c>
      <c r="B26" s="7" t="s">
        <v>363</v>
      </c>
      <c r="C26" s="12" t="s">
        <v>12</v>
      </c>
      <c r="D26" s="86">
        <f>0.3*3.4*3.75</f>
        <v>3.825</v>
      </c>
      <c r="E26" s="13">
        <f>BPU!D140</f>
        <v>0</v>
      </c>
      <c r="F26" s="98">
        <f t="shared" si="0"/>
        <v>0</v>
      </c>
    </row>
    <row r="27" spans="1:6" s="11" customFormat="1" ht="15" customHeight="1">
      <c r="A27" s="64" t="s">
        <v>476</v>
      </c>
      <c r="B27" s="26" t="s">
        <v>475</v>
      </c>
      <c r="C27" s="12" t="s">
        <v>12</v>
      </c>
      <c r="D27" s="86">
        <f>+(1.45+0.6+0.6+2.25+0.6+0.6+2.35)*(0.1+0.6+0.45)</f>
        <v>9.717499999999998</v>
      </c>
      <c r="E27" s="13">
        <f>BPU!D144</f>
        <v>0</v>
      </c>
      <c r="F27" s="98">
        <f t="shared" si="0"/>
        <v>0</v>
      </c>
    </row>
    <row r="28" spans="1:8" s="11" customFormat="1" ht="15" customHeight="1">
      <c r="A28" s="65"/>
      <c r="B28" s="5" t="s">
        <v>182</v>
      </c>
      <c r="C28" s="5"/>
      <c r="D28" s="86"/>
      <c r="E28" s="50"/>
      <c r="F28" s="55">
        <f>SUM(F20:F27)</f>
        <v>0</v>
      </c>
      <c r="H28" s="39"/>
    </row>
    <row r="29" spans="1:6" s="11" customFormat="1" ht="15" customHeight="1">
      <c r="A29" s="33" t="s">
        <v>85</v>
      </c>
      <c r="B29" s="4" t="s">
        <v>28</v>
      </c>
      <c r="C29" s="12"/>
      <c r="D29" s="86"/>
      <c r="E29" s="13"/>
      <c r="F29" s="98"/>
    </row>
    <row r="30" spans="1:6" s="11" customFormat="1" ht="15" customHeight="1">
      <c r="A30" s="65"/>
      <c r="B30" s="6" t="s">
        <v>48</v>
      </c>
      <c r="C30" s="12"/>
      <c r="D30" s="86"/>
      <c r="E30" s="13"/>
      <c r="F30" s="98"/>
    </row>
    <row r="31" spans="1:6" s="2" customFormat="1" ht="15" customHeight="1">
      <c r="A31" s="64" t="s">
        <v>150</v>
      </c>
      <c r="B31" s="7" t="s">
        <v>421</v>
      </c>
      <c r="C31" s="12" t="s">
        <v>12</v>
      </c>
      <c r="D31" s="86">
        <f>+((3.4+3.75)*2-0.9*2)*2.1-1.5*1.2*2</f>
        <v>22.65</v>
      </c>
      <c r="E31" s="7">
        <f>BPU!D206</f>
        <v>0</v>
      </c>
      <c r="F31" s="98">
        <f>+D31*E31</f>
        <v>0</v>
      </c>
    </row>
    <row r="32" spans="1:6" s="11" customFormat="1" ht="15" customHeight="1">
      <c r="A32" s="64" t="s">
        <v>151</v>
      </c>
      <c r="B32" s="7" t="s">
        <v>197</v>
      </c>
      <c r="C32" s="12" t="s">
        <v>12</v>
      </c>
      <c r="D32" s="86">
        <f>+((3.4+3.75)*2)*0.9</f>
        <v>12.870000000000001</v>
      </c>
      <c r="E32" s="13">
        <f>BPU!D207</f>
        <v>0</v>
      </c>
      <c r="F32" s="98">
        <f>+D32*E32</f>
        <v>0</v>
      </c>
    </row>
    <row r="33" spans="1:6" s="2" customFormat="1" ht="15" customHeight="1">
      <c r="A33" s="64" t="s">
        <v>402</v>
      </c>
      <c r="B33" s="7" t="s">
        <v>350</v>
      </c>
      <c r="C33" s="8" t="s">
        <v>12</v>
      </c>
      <c r="D33" s="86">
        <f>3.4*3.75</f>
        <v>12.75</v>
      </c>
      <c r="E33" s="7">
        <f>BPU!D208</f>
        <v>0</v>
      </c>
      <c r="F33" s="98">
        <f>+D33*E33</f>
        <v>0</v>
      </c>
    </row>
    <row r="34" spans="1:8" s="11" customFormat="1" ht="15" customHeight="1">
      <c r="A34" s="65"/>
      <c r="B34" s="5" t="s">
        <v>180</v>
      </c>
      <c r="C34" s="5"/>
      <c r="D34" s="86"/>
      <c r="E34" s="50"/>
      <c r="F34" s="55">
        <f>SUM(F29:F33)</f>
        <v>0</v>
      </c>
      <c r="H34" s="39"/>
    </row>
    <row r="35" spans="1:6" s="11" customFormat="1" ht="15" customHeight="1">
      <c r="A35" s="33" t="s">
        <v>87</v>
      </c>
      <c r="B35" s="4" t="s">
        <v>29</v>
      </c>
      <c r="C35" s="12"/>
      <c r="D35" s="86"/>
      <c r="E35" s="13"/>
      <c r="F35" s="98"/>
    </row>
    <row r="36" spans="1:6" s="11" customFormat="1" ht="15" customHeight="1">
      <c r="A36" s="65"/>
      <c r="B36" s="6" t="s">
        <v>48</v>
      </c>
      <c r="C36" s="12"/>
      <c r="D36" s="86"/>
      <c r="E36" s="13"/>
      <c r="F36" s="98"/>
    </row>
    <row r="37" spans="1:6" s="11" customFormat="1" ht="15" customHeight="1">
      <c r="A37" s="64" t="s">
        <v>272</v>
      </c>
      <c r="B37" s="7" t="s">
        <v>274</v>
      </c>
      <c r="C37" s="12"/>
      <c r="D37" s="86"/>
      <c r="E37" s="13"/>
      <c r="F37" s="98"/>
    </row>
    <row r="38" spans="1:6" s="11" customFormat="1" ht="15" customHeight="1">
      <c r="A38" s="65"/>
      <c r="B38" s="27" t="s">
        <v>66</v>
      </c>
      <c r="C38" s="12" t="s">
        <v>10</v>
      </c>
      <c r="D38" s="86">
        <f>0.5+1.2</f>
        <v>1.7</v>
      </c>
      <c r="E38" s="13">
        <f>BPU!D217</f>
        <v>0</v>
      </c>
      <c r="F38" s="98">
        <f aca="true" t="shared" si="1" ref="F38:F43">+D38*E38</f>
        <v>0</v>
      </c>
    </row>
    <row r="39" spans="1:6" s="11" customFormat="1" ht="15" customHeight="1">
      <c r="A39" s="64" t="s">
        <v>153</v>
      </c>
      <c r="B39" s="7" t="s">
        <v>30</v>
      </c>
      <c r="C39" s="12"/>
      <c r="D39" s="87"/>
      <c r="E39" s="13"/>
      <c r="F39" s="98"/>
    </row>
    <row r="40" spans="1:6" s="11" customFormat="1" ht="15" customHeight="1">
      <c r="A40" s="64" t="s">
        <v>268</v>
      </c>
      <c r="B40" s="7" t="s">
        <v>269</v>
      </c>
      <c r="C40" s="12"/>
      <c r="D40" s="86"/>
      <c r="E40" s="13"/>
      <c r="F40" s="98"/>
    </row>
    <row r="41" spans="1:6" s="11" customFormat="1" ht="15" customHeight="1">
      <c r="A41" s="65"/>
      <c r="B41" s="27" t="s">
        <v>221</v>
      </c>
      <c r="C41" s="12" t="s">
        <v>10</v>
      </c>
      <c r="D41" s="86"/>
      <c r="E41" s="13">
        <f>BPU!D226</f>
        <v>0</v>
      </c>
      <c r="F41" s="98">
        <f t="shared" si="1"/>
        <v>0</v>
      </c>
    </row>
    <row r="42" spans="1:6" s="11" customFormat="1" ht="15" customHeight="1">
      <c r="A42" s="65"/>
      <c r="B42" s="27" t="s">
        <v>64</v>
      </c>
      <c r="C42" s="12" t="s">
        <v>10</v>
      </c>
      <c r="D42" s="86">
        <f>0.5+1.5</f>
        <v>2</v>
      </c>
      <c r="E42" s="13">
        <f>BPU!D227</f>
        <v>0</v>
      </c>
      <c r="F42" s="98">
        <f t="shared" si="1"/>
        <v>0</v>
      </c>
    </row>
    <row r="43" spans="1:6" s="11" customFormat="1" ht="15" customHeight="1">
      <c r="A43" s="65"/>
      <c r="B43" s="27" t="s">
        <v>65</v>
      </c>
      <c r="C43" s="12" t="s">
        <v>10</v>
      </c>
      <c r="D43" s="86"/>
      <c r="E43" s="13">
        <f>BPU!D228</f>
        <v>0</v>
      </c>
      <c r="F43" s="98">
        <f t="shared" si="1"/>
        <v>0</v>
      </c>
    </row>
    <row r="44" spans="1:6" s="11" customFormat="1" ht="15" customHeight="1">
      <c r="A44" s="64" t="s">
        <v>154</v>
      </c>
      <c r="B44" s="6" t="s">
        <v>52</v>
      </c>
      <c r="C44" s="12"/>
      <c r="D44" s="86"/>
      <c r="E44" s="13"/>
      <c r="F44" s="98"/>
    </row>
    <row r="45" spans="1:6" s="11" customFormat="1" ht="15" customHeight="1">
      <c r="A45" s="64" t="s">
        <v>405</v>
      </c>
      <c r="B45" s="7" t="s">
        <v>410</v>
      </c>
      <c r="C45" s="12" t="s">
        <v>26</v>
      </c>
      <c r="D45" s="86">
        <v>1</v>
      </c>
      <c r="E45" s="13">
        <f>BPU!D254</f>
        <v>0</v>
      </c>
      <c r="F45" s="98">
        <f>+D45*E45</f>
        <v>0</v>
      </c>
    </row>
    <row r="46" spans="1:8" s="11" customFormat="1" ht="15" customHeight="1" thickBot="1">
      <c r="A46" s="68"/>
      <c r="B46" s="18" t="s">
        <v>174</v>
      </c>
      <c r="C46" s="18"/>
      <c r="D46" s="125"/>
      <c r="E46" s="51"/>
      <c r="F46" s="56">
        <f>SUM(F36:F45)</f>
        <v>0</v>
      </c>
      <c r="H46" s="39"/>
    </row>
    <row r="47" spans="1:6" s="11" customFormat="1" ht="15" customHeight="1" thickBot="1" thickTop="1">
      <c r="A47" s="130"/>
      <c r="B47" s="131"/>
      <c r="C47" s="131"/>
      <c r="D47" s="132"/>
      <c r="E47" s="131"/>
      <c r="F47" s="133"/>
    </row>
    <row r="48" spans="1:8" s="11" customFormat="1" ht="15" customHeight="1" thickBot="1" thickTop="1">
      <c r="A48" s="65"/>
      <c r="B48" s="79" t="s">
        <v>465</v>
      </c>
      <c r="C48" s="47"/>
      <c r="D48" s="89"/>
      <c r="E48" s="47"/>
      <c r="F48" s="72">
        <f>SUM(F7:F47)/2</f>
        <v>0</v>
      </c>
      <c r="H48" s="113"/>
    </row>
    <row r="49" spans="1:6" s="11" customFormat="1" ht="15" customHeight="1" thickBot="1" thickTop="1">
      <c r="A49" s="68"/>
      <c r="B49" s="70"/>
      <c r="C49" s="70"/>
      <c r="D49" s="90"/>
      <c r="E49" s="70"/>
      <c r="F49" s="71"/>
    </row>
    <row r="50" spans="1:5" s="11" customFormat="1" ht="15" customHeight="1" thickTop="1">
      <c r="A50" s="46"/>
      <c r="B50" s="47"/>
      <c r="C50" s="47"/>
      <c r="D50" s="91"/>
      <c r="E50" s="47"/>
    </row>
    <row r="51" spans="1:5" s="11" customFormat="1" ht="15" customHeight="1">
      <c r="A51" s="46"/>
      <c r="B51" s="47"/>
      <c r="C51" s="47"/>
      <c r="D51" s="92"/>
      <c r="E51" s="47"/>
    </row>
    <row r="52" spans="1:5" s="11" customFormat="1" ht="15" customHeight="1">
      <c r="A52" s="46"/>
      <c r="B52" s="47"/>
      <c r="C52" s="47"/>
      <c r="D52" s="92"/>
      <c r="E52" s="47"/>
    </row>
    <row r="53" spans="1:5" s="11" customFormat="1" ht="15" customHeight="1">
      <c r="A53" s="46"/>
      <c r="B53" s="47"/>
      <c r="C53" s="47"/>
      <c r="D53" s="92"/>
      <c r="E53" s="47"/>
    </row>
    <row r="54" spans="1:5" s="11" customFormat="1" ht="15" customHeight="1">
      <c r="A54" s="46"/>
      <c r="B54" s="47"/>
      <c r="C54" s="47"/>
      <c r="D54" s="92"/>
      <c r="E54" s="47"/>
    </row>
    <row r="55" spans="1:5" s="11" customFormat="1" ht="15" customHeight="1">
      <c r="A55" s="46"/>
      <c r="B55" s="47"/>
      <c r="C55" s="47"/>
      <c r="D55" s="92"/>
      <c r="E55" s="47"/>
    </row>
    <row r="56" spans="1:5" s="11" customFormat="1" ht="15" customHeight="1">
      <c r="A56" s="46"/>
      <c r="B56" s="47"/>
      <c r="C56" s="47"/>
      <c r="D56" s="91"/>
      <c r="E56" s="47"/>
    </row>
    <row r="57" spans="1:5" s="11" customFormat="1" ht="15" customHeight="1">
      <c r="A57" s="46"/>
      <c r="B57" s="47"/>
      <c r="C57" s="47"/>
      <c r="D57" s="92"/>
      <c r="E57" s="47"/>
    </row>
    <row r="58" spans="1:5" s="11" customFormat="1" ht="15" customHeight="1">
      <c r="A58" s="46"/>
      <c r="B58" s="47"/>
      <c r="C58" s="47"/>
      <c r="D58" s="93"/>
      <c r="E58" s="47"/>
    </row>
    <row r="59" spans="1:5" s="11" customFormat="1" ht="15" customHeight="1">
      <c r="A59" s="46"/>
      <c r="B59" s="47"/>
      <c r="C59" s="47"/>
      <c r="D59" s="92"/>
      <c r="E59" s="47"/>
    </row>
    <row r="60" spans="1:5" ht="15" customHeight="1">
      <c r="A60" s="48"/>
      <c r="B60" s="49"/>
      <c r="C60" s="49"/>
      <c r="D60" s="92"/>
      <c r="E60" s="49"/>
    </row>
    <row r="61" spans="1:5" ht="15" customHeight="1">
      <c r="A61" s="48"/>
      <c r="B61" s="49"/>
      <c r="C61" s="49"/>
      <c r="D61" s="93"/>
      <c r="E61" s="49"/>
    </row>
    <row r="62" spans="1:5" ht="15" customHeight="1">
      <c r="A62" s="48"/>
      <c r="B62" s="49"/>
      <c r="C62" s="49"/>
      <c r="D62" s="93"/>
      <c r="E62" s="49"/>
    </row>
    <row r="63" spans="1:5" ht="15" customHeight="1">
      <c r="A63" s="48"/>
      <c r="B63" s="49"/>
      <c r="C63" s="49"/>
      <c r="D63" s="91"/>
      <c r="E63" s="49"/>
    </row>
    <row r="64" spans="1:5" ht="15" customHeight="1">
      <c r="A64" s="48"/>
      <c r="B64" s="49"/>
      <c r="C64" s="49"/>
      <c r="D64" s="92"/>
      <c r="E64" s="49"/>
    </row>
    <row r="65" ht="15" customHeight="1">
      <c r="D65" s="94"/>
    </row>
    <row r="66" ht="15" customHeight="1">
      <c r="D66" s="94"/>
    </row>
    <row r="67" ht="15" customHeight="1">
      <c r="D67" s="94"/>
    </row>
    <row r="68" ht="15" customHeight="1">
      <c r="D68" s="94"/>
    </row>
    <row r="69" spans="2:5" s="32" customFormat="1" ht="15" customHeight="1">
      <c r="B69" s="1"/>
      <c r="C69" s="1"/>
      <c r="D69" s="94"/>
      <c r="E69" s="1"/>
    </row>
    <row r="70" spans="2:5" s="32" customFormat="1" ht="15" customHeight="1">
      <c r="B70" s="1"/>
      <c r="C70" s="1"/>
      <c r="D70" s="94"/>
      <c r="E70" s="1"/>
    </row>
    <row r="71" spans="2:5" s="32" customFormat="1" ht="15" customHeight="1">
      <c r="B71" s="1"/>
      <c r="C71" s="1"/>
      <c r="D71" s="94"/>
      <c r="E71" s="1"/>
    </row>
    <row r="72" spans="2:5" s="32" customFormat="1" ht="15" customHeight="1">
      <c r="B72" s="1"/>
      <c r="C72" s="1"/>
      <c r="D72" s="94"/>
      <c r="E72" s="1"/>
    </row>
    <row r="73" spans="2:5" s="32" customFormat="1" ht="15" customHeight="1">
      <c r="B73" s="1"/>
      <c r="C73" s="1"/>
      <c r="D73" s="94"/>
      <c r="E73" s="1"/>
    </row>
    <row r="74" spans="2:5" s="32" customFormat="1" ht="15" customHeight="1">
      <c r="B74" s="1"/>
      <c r="C74" s="1"/>
      <c r="D74" s="94"/>
      <c r="E74" s="1"/>
    </row>
    <row r="75" spans="2:5" s="32" customFormat="1" ht="15" customHeight="1">
      <c r="B75" s="1"/>
      <c r="C75" s="1"/>
      <c r="D75" s="94"/>
      <c r="E75" s="1"/>
    </row>
    <row r="76" spans="2:5" s="32" customFormat="1" ht="15" customHeight="1">
      <c r="B76" s="1"/>
      <c r="C76" s="1"/>
      <c r="D76" s="94"/>
      <c r="E76" s="1"/>
    </row>
    <row r="77" spans="2:5" s="32" customFormat="1" ht="15" customHeight="1">
      <c r="B77" s="1"/>
      <c r="C77" s="1"/>
      <c r="D77" s="94"/>
      <c r="E77" s="1"/>
    </row>
    <row r="78" spans="2:5" s="32" customFormat="1" ht="15" customHeight="1">
      <c r="B78" s="1"/>
      <c r="C78" s="1"/>
      <c r="D78" s="94"/>
      <c r="E78" s="1"/>
    </row>
    <row r="79" spans="2:5" s="32" customFormat="1" ht="15" customHeight="1">
      <c r="B79" s="1"/>
      <c r="C79" s="1"/>
      <c r="D79" s="94"/>
      <c r="E79" s="1"/>
    </row>
    <row r="80" spans="2:5" s="32" customFormat="1" ht="15" customHeight="1">
      <c r="B80" s="1"/>
      <c r="C80" s="1"/>
      <c r="D80" s="94"/>
      <c r="E80" s="1"/>
    </row>
    <row r="81" spans="2:5" s="32" customFormat="1" ht="15" customHeight="1">
      <c r="B81" s="1"/>
      <c r="C81" s="1"/>
      <c r="D81" s="94"/>
      <c r="E81" s="1"/>
    </row>
    <row r="82" spans="2:5" s="32" customFormat="1" ht="15" customHeight="1">
      <c r="B82" s="1"/>
      <c r="C82" s="1"/>
      <c r="D82" s="94"/>
      <c r="E82" s="1"/>
    </row>
    <row r="83" spans="2:5" s="32" customFormat="1" ht="15" customHeight="1">
      <c r="B83" s="1"/>
      <c r="C83" s="1"/>
      <c r="D83" s="94"/>
      <c r="E83" s="1"/>
    </row>
    <row r="84" spans="2:5" s="32" customFormat="1" ht="15" customHeight="1">
      <c r="B84" s="1"/>
      <c r="C84" s="1"/>
      <c r="D84" s="94"/>
      <c r="E84" s="1"/>
    </row>
    <row r="85" spans="2:5" s="32" customFormat="1" ht="15" customHeight="1">
      <c r="B85" s="1"/>
      <c r="C85" s="1"/>
      <c r="D85" s="94"/>
      <c r="E85" s="1"/>
    </row>
    <row r="86" spans="2:5" s="32" customFormat="1" ht="15" customHeight="1">
      <c r="B86" s="1"/>
      <c r="C86" s="1"/>
      <c r="D86" s="95"/>
      <c r="E86" s="1"/>
    </row>
    <row r="87" spans="2:5" s="32" customFormat="1" ht="15" customHeight="1">
      <c r="B87" s="1"/>
      <c r="C87" s="1"/>
      <c r="D87" s="95"/>
      <c r="E87" s="1"/>
    </row>
    <row r="88" spans="2:5" s="32" customFormat="1" ht="15" customHeight="1">
      <c r="B88" s="1"/>
      <c r="C88" s="1"/>
      <c r="D88" s="95"/>
      <c r="E88" s="1"/>
    </row>
    <row r="89" spans="2:5" s="32" customFormat="1" ht="15" customHeight="1">
      <c r="B89" s="1"/>
      <c r="C89" s="1"/>
      <c r="D89" s="95"/>
      <c r="E89" s="1"/>
    </row>
    <row r="90" spans="2:5" s="32" customFormat="1" ht="15" customHeight="1">
      <c r="B90" s="1"/>
      <c r="C90" s="1"/>
      <c r="D90" s="95"/>
      <c r="E90" s="1"/>
    </row>
    <row r="91" spans="2:5" s="32" customFormat="1" ht="15" customHeight="1">
      <c r="B91" s="1"/>
      <c r="C91" s="1"/>
      <c r="D91" s="95"/>
      <c r="E91" s="1"/>
    </row>
    <row r="92" spans="2:5" s="32" customFormat="1" ht="15" customHeight="1">
      <c r="B92" s="1"/>
      <c r="C92" s="1"/>
      <c r="D92" s="95"/>
      <c r="E92" s="1"/>
    </row>
    <row r="93" spans="2:5" s="32" customFormat="1" ht="15" customHeight="1">
      <c r="B93" s="1"/>
      <c r="C93" s="1"/>
      <c r="D93" s="95"/>
      <c r="E93" s="1"/>
    </row>
    <row r="94" spans="2:5" s="32" customFormat="1" ht="15" customHeight="1">
      <c r="B94" s="1"/>
      <c r="C94" s="1"/>
      <c r="D94" s="95"/>
      <c r="E94" s="1"/>
    </row>
    <row r="95" spans="2:5" s="32" customFormat="1" ht="15" customHeight="1">
      <c r="B95" s="1"/>
      <c r="C95" s="1"/>
      <c r="D95" s="95"/>
      <c r="E95" s="1"/>
    </row>
    <row r="96" spans="2:5" s="32" customFormat="1" ht="15" customHeight="1">
      <c r="B96" s="1"/>
      <c r="C96" s="1"/>
      <c r="D96" s="95"/>
      <c r="E96" s="1"/>
    </row>
    <row r="97" spans="2:5" s="32" customFormat="1" ht="15" customHeight="1">
      <c r="B97" s="1"/>
      <c r="C97" s="1"/>
      <c r="D97" s="95"/>
      <c r="E97" s="1"/>
    </row>
    <row r="98" spans="2:5" s="32" customFormat="1" ht="15" customHeight="1">
      <c r="B98" s="1"/>
      <c r="C98" s="1"/>
      <c r="D98" s="95"/>
      <c r="E98" s="1"/>
    </row>
    <row r="99" spans="2:5" s="32" customFormat="1" ht="15" customHeight="1">
      <c r="B99" s="1"/>
      <c r="C99" s="1"/>
      <c r="D99" s="95"/>
      <c r="E99" s="1"/>
    </row>
    <row r="100" spans="2:5" s="32" customFormat="1" ht="15" customHeight="1">
      <c r="B100" s="1"/>
      <c r="C100" s="1"/>
      <c r="D100" s="95"/>
      <c r="E100" s="1"/>
    </row>
    <row r="101" spans="2:5" s="32" customFormat="1" ht="15" customHeight="1">
      <c r="B101" s="1"/>
      <c r="C101" s="1"/>
      <c r="D101" s="95"/>
      <c r="E101" s="1"/>
    </row>
    <row r="102" spans="2:5" s="32" customFormat="1" ht="15" customHeight="1">
      <c r="B102" s="1"/>
      <c r="C102" s="1"/>
      <c r="D102" s="95"/>
      <c r="E102" s="1"/>
    </row>
    <row r="103" spans="2:5" s="32" customFormat="1" ht="15" customHeight="1">
      <c r="B103" s="1"/>
      <c r="C103" s="1"/>
      <c r="D103" s="95"/>
      <c r="E103" s="1"/>
    </row>
    <row r="104" spans="2:5" s="32" customFormat="1" ht="15" customHeight="1">
      <c r="B104" s="1"/>
      <c r="C104" s="1"/>
      <c r="D104" s="95"/>
      <c r="E104" s="1"/>
    </row>
    <row r="105" spans="2:5" s="32" customFormat="1" ht="15" customHeight="1">
      <c r="B105" s="1"/>
      <c r="C105" s="1"/>
      <c r="D105" s="95"/>
      <c r="E105" s="1"/>
    </row>
    <row r="106" spans="2:5" s="32" customFormat="1" ht="15" customHeight="1">
      <c r="B106" s="1"/>
      <c r="C106" s="1"/>
      <c r="D106" s="95"/>
      <c r="E106" s="1"/>
    </row>
    <row r="107" spans="2:5" s="32" customFormat="1" ht="15" customHeight="1">
      <c r="B107" s="1"/>
      <c r="C107" s="1"/>
      <c r="D107" s="95"/>
      <c r="E107" s="1"/>
    </row>
    <row r="108" spans="2:5" s="32" customFormat="1" ht="15" customHeight="1">
      <c r="B108" s="1"/>
      <c r="C108" s="1"/>
      <c r="D108" s="95"/>
      <c r="E108" s="1"/>
    </row>
    <row r="109" spans="2:5" s="32" customFormat="1" ht="15" customHeight="1">
      <c r="B109" s="1"/>
      <c r="C109" s="1"/>
      <c r="D109" s="95"/>
      <c r="E109" s="1"/>
    </row>
    <row r="110" spans="2:5" s="32" customFormat="1" ht="15" customHeight="1">
      <c r="B110" s="1"/>
      <c r="C110" s="1"/>
      <c r="D110" s="95"/>
      <c r="E110" s="1"/>
    </row>
    <row r="111" spans="2:5" s="32" customFormat="1" ht="15" customHeight="1">
      <c r="B111" s="1"/>
      <c r="C111" s="1"/>
      <c r="D111" s="95"/>
      <c r="E111" s="1"/>
    </row>
    <row r="112" spans="2:5" s="32" customFormat="1" ht="15" customHeight="1">
      <c r="B112" s="1"/>
      <c r="C112" s="1"/>
      <c r="D112" s="95"/>
      <c r="E112" s="1"/>
    </row>
    <row r="113" spans="2:5" s="32" customFormat="1" ht="15" customHeight="1">
      <c r="B113" s="1"/>
      <c r="C113" s="1"/>
      <c r="D113" s="95"/>
      <c r="E113" s="1"/>
    </row>
    <row r="114" spans="2:5" s="32" customFormat="1" ht="15" customHeight="1">
      <c r="B114" s="1"/>
      <c r="C114" s="1"/>
      <c r="D114" s="95"/>
      <c r="E114" s="1"/>
    </row>
    <row r="115" spans="2:5" s="32" customFormat="1" ht="15" customHeight="1">
      <c r="B115" s="1"/>
      <c r="C115" s="1"/>
      <c r="D115" s="95"/>
      <c r="E115" s="1"/>
    </row>
    <row r="116" spans="2:5" s="32" customFormat="1" ht="15" customHeight="1">
      <c r="B116" s="1"/>
      <c r="C116" s="1"/>
      <c r="D116" s="95"/>
      <c r="E116" s="1"/>
    </row>
    <row r="117" spans="2:5" s="32" customFormat="1" ht="15" customHeight="1">
      <c r="B117" s="1"/>
      <c r="C117" s="1"/>
      <c r="D117" s="95"/>
      <c r="E117" s="1"/>
    </row>
    <row r="118" spans="2:5" s="32" customFormat="1" ht="15" customHeight="1">
      <c r="B118" s="1"/>
      <c r="C118" s="1"/>
      <c r="D118" s="95"/>
      <c r="E118" s="1"/>
    </row>
    <row r="119" spans="2:5" s="32" customFormat="1" ht="15" customHeight="1">
      <c r="B119" s="1"/>
      <c r="C119" s="1"/>
      <c r="D119" s="95"/>
      <c r="E119" s="1"/>
    </row>
    <row r="120" spans="2:5" s="32" customFormat="1" ht="15" customHeight="1">
      <c r="B120" s="1"/>
      <c r="C120" s="1"/>
      <c r="D120" s="95"/>
      <c r="E120" s="1"/>
    </row>
    <row r="121" spans="2:5" s="32" customFormat="1" ht="15" customHeight="1">
      <c r="B121" s="1"/>
      <c r="C121" s="1"/>
      <c r="D121" s="95"/>
      <c r="E121" s="1"/>
    </row>
    <row r="122" spans="2:5" s="32" customFormat="1" ht="15" customHeight="1">
      <c r="B122" s="1"/>
      <c r="C122" s="1"/>
      <c r="D122" s="95"/>
      <c r="E122" s="1"/>
    </row>
    <row r="123" spans="2:5" s="32" customFormat="1" ht="15" customHeight="1">
      <c r="B123" s="1"/>
      <c r="C123" s="1"/>
      <c r="D123" s="95"/>
      <c r="E123" s="1"/>
    </row>
    <row r="124" spans="2:5" s="32" customFormat="1" ht="15" customHeight="1">
      <c r="B124" s="1"/>
      <c r="C124" s="1"/>
      <c r="D124" s="95"/>
      <c r="E124" s="1"/>
    </row>
    <row r="125" spans="2:5" s="32" customFormat="1" ht="15" customHeight="1">
      <c r="B125" s="1"/>
      <c r="C125" s="1"/>
      <c r="D125" s="95"/>
      <c r="E125" s="1"/>
    </row>
    <row r="126" spans="2:5" s="32" customFormat="1" ht="15" customHeight="1">
      <c r="B126" s="1"/>
      <c r="C126" s="1"/>
      <c r="D126" s="95"/>
      <c r="E126" s="1"/>
    </row>
    <row r="127" spans="2:5" s="32" customFormat="1" ht="15" customHeight="1">
      <c r="B127" s="1"/>
      <c r="C127" s="1"/>
      <c r="D127" s="95"/>
      <c r="E127" s="1"/>
    </row>
    <row r="128" spans="2:5" s="32" customFormat="1" ht="15" customHeight="1">
      <c r="B128" s="1"/>
      <c r="C128" s="1"/>
      <c r="D128" s="95"/>
      <c r="E128" s="1"/>
    </row>
    <row r="129" spans="2:5" s="32" customFormat="1" ht="15" customHeight="1">
      <c r="B129" s="1"/>
      <c r="C129" s="1"/>
      <c r="D129" s="95"/>
      <c r="E129" s="1"/>
    </row>
    <row r="130" spans="2:5" s="32" customFormat="1" ht="15" customHeight="1">
      <c r="B130" s="1"/>
      <c r="C130" s="1"/>
      <c r="D130" s="95"/>
      <c r="E130" s="1"/>
    </row>
    <row r="131" spans="2:5" s="32" customFormat="1" ht="15" customHeight="1">
      <c r="B131" s="1"/>
      <c r="C131" s="1"/>
      <c r="D131" s="95"/>
      <c r="E131" s="1"/>
    </row>
    <row r="132" spans="2:5" s="32" customFormat="1" ht="15" customHeight="1">
      <c r="B132" s="1"/>
      <c r="C132" s="1"/>
      <c r="D132" s="95"/>
      <c r="E132" s="1"/>
    </row>
    <row r="133" spans="2:5" s="32" customFormat="1" ht="15" customHeight="1">
      <c r="B133" s="1"/>
      <c r="C133" s="1"/>
      <c r="D133" s="95"/>
      <c r="E133" s="1"/>
    </row>
    <row r="134" spans="2:5" s="32" customFormat="1" ht="15" customHeight="1">
      <c r="B134" s="1"/>
      <c r="C134" s="1"/>
      <c r="D134" s="95"/>
      <c r="E134" s="1"/>
    </row>
    <row r="135" spans="2:5" s="32" customFormat="1" ht="15" customHeight="1">
      <c r="B135" s="1"/>
      <c r="C135" s="1"/>
      <c r="D135" s="95"/>
      <c r="E135" s="1"/>
    </row>
    <row r="136" spans="2:5" s="32" customFormat="1" ht="15" customHeight="1">
      <c r="B136" s="1"/>
      <c r="C136" s="1"/>
      <c r="D136" s="95"/>
      <c r="E136" s="1"/>
    </row>
    <row r="137" spans="2:5" s="32" customFormat="1" ht="15" customHeight="1">
      <c r="B137" s="1"/>
      <c r="C137" s="1"/>
      <c r="D137" s="95"/>
      <c r="E137" s="1"/>
    </row>
    <row r="138" spans="2:5" s="32" customFormat="1" ht="15" customHeight="1">
      <c r="B138" s="1"/>
      <c r="C138" s="1"/>
      <c r="D138" s="95"/>
      <c r="E138" s="1"/>
    </row>
    <row r="139" spans="2:5" s="32" customFormat="1" ht="15" customHeight="1">
      <c r="B139" s="1"/>
      <c r="C139" s="1"/>
      <c r="D139" s="95"/>
      <c r="E139" s="1"/>
    </row>
    <row r="140" spans="2:5" s="32" customFormat="1" ht="15" customHeight="1">
      <c r="B140" s="1"/>
      <c r="C140" s="1"/>
      <c r="D140" s="95"/>
      <c r="E140" s="1"/>
    </row>
    <row r="141" spans="2:5" s="32" customFormat="1" ht="15" customHeight="1">
      <c r="B141" s="1"/>
      <c r="C141" s="1"/>
      <c r="D141" s="95"/>
      <c r="E141" s="1"/>
    </row>
    <row r="142" spans="2:5" s="32" customFormat="1" ht="15" customHeight="1">
      <c r="B142" s="1"/>
      <c r="C142" s="1"/>
      <c r="D142" s="95"/>
      <c r="E142" s="1"/>
    </row>
    <row r="143" spans="2:5" s="32" customFormat="1" ht="15" customHeight="1">
      <c r="B143" s="1"/>
      <c r="C143" s="1"/>
      <c r="D143" s="95"/>
      <c r="E143" s="1"/>
    </row>
    <row r="144" spans="2:5" s="32" customFormat="1" ht="15" customHeight="1">
      <c r="B144" s="1"/>
      <c r="C144" s="1"/>
      <c r="D144" s="95"/>
      <c r="E144" s="1"/>
    </row>
  </sheetData>
  <sheetProtection/>
  <mergeCells count="8">
    <mergeCell ref="A1:F1"/>
    <mergeCell ref="A5:A6"/>
    <mergeCell ref="B5:B6"/>
    <mergeCell ref="C5:C6"/>
    <mergeCell ref="D5:D6"/>
    <mergeCell ref="E5:E6"/>
    <mergeCell ref="F5:F6"/>
    <mergeCell ref="A3:F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1" r:id="rId1"/>
  <headerFooter alignWithMargins="0">
    <oddFooter>&amp;C&amp;"Arial,Italique"&amp;8Page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showZeros="0" view="pageBreakPreview" zoomScale="60" zoomScalePageLayoutView="0" workbookViewId="0" topLeftCell="A1">
      <selection activeCell="B19" sqref="B19:D20"/>
    </sheetView>
  </sheetViews>
  <sheetFormatPr defaultColWidth="11.421875" defaultRowHeight="12.75"/>
  <cols>
    <col min="1" max="1" width="10.28125" style="32" bestFit="1" customWidth="1"/>
    <col min="2" max="2" width="61.7109375" style="1" bestFit="1" customWidth="1"/>
    <col min="3" max="3" width="3.421875" style="1" bestFit="1" customWidth="1"/>
    <col min="4" max="4" width="10.8515625" style="95" bestFit="1" customWidth="1"/>
    <col min="5" max="5" width="14.57421875" style="1" bestFit="1" customWidth="1"/>
    <col min="6" max="6" width="17.57421875" style="1" bestFit="1" customWidth="1"/>
    <col min="7" max="7" width="15.8515625" style="1" customWidth="1"/>
    <col min="8" max="16384" width="11.421875" style="1" customWidth="1"/>
  </cols>
  <sheetData>
    <row r="1" spans="1:6" ht="15" customHeight="1">
      <c r="A1" s="148" t="s">
        <v>492</v>
      </c>
      <c r="B1" s="148"/>
      <c r="C1" s="148"/>
      <c r="D1" s="148"/>
      <c r="E1" s="148"/>
      <c r="F1" s="148"/>
    </row>
    <row r="2" spans="1:4" ht="15" customHeight="1">
      <c r="A2" s="16"/>
      <c r="B2" s="16"/>
      <c r="C2" s="16"/>
      <c r="D2" s="83"/>
    </row>
    <row r="3" spans="1:6" ht="15" customHeight="1">
      <c r="A3" s="148" t="s">
        <v>530</v>
      </c>
      <c r="B3" s="148"/>
      <c r="C3" s="148"/>
      <c r="D3" s="148"/>
      <c r="E3" s="148"/>
      <c r="F3" s="148"/>
    </row>
    <row r="4" spans="1:6" ht="15" customHeight="1" thickBot="1">
      <c r="A4" s="57"/>
      <c r="B4" s="57"/>
      <c r="C4" s="57"/>
      <c r="D4" s="84"/>
      <c r="F4" s="25">
        <v>44858</v>
      </c>
    </row>
    <row r="5" spans="1:6" s="11" customFormat="1" ht="15" customHeight="1" thickTop="1">
      <c r="A5" s="149" t="s">
        <v>75</v>
      </c>
      <c r="B5" s="151" t="s">
        <v>0</v>
      </c>
      <c r="C5" s="151" t="s">
        <v>1</v>
      </c>
      <c r="D5" s="149" t="s">
        <v>2</v>
      </c>
      <c r="E5" s="146" t="s">
        <v>37</v>
      </c>
      <c r="F5" s="160" t="s">
        <v>36</v>
      </c>
    </row>
    <row r="6" spans="1:6" s="11" customFormat="1" ht="15" customHeight="1" thickBot="1">
      <c r="A6" s="150"/>
      <c r="B6" s="152"/>
      <c r="C6" s="152"/>
      <c r="D6" s="150"/>
      <c r="E6" s="147"/>
      <c r="F6" s="161"/>
    </row>
    <row r="7" spans="1:6" s="11" customFormat="1" ht="15" customHeight="1" thickTop="1">
      <c r="A7" s="63" t="s">
        <v>74</v>
      </c>
      <c r="B7" s="17" t="s">
        <v>3</v>
      </c>
      <c r="C7" s="14"/>
      <c r="D7" s="85"/>
      <c r="E7" s="58"/>
      <c r="F7" s="97"/>
    </row>
    <row r="8" spans="1:6" s="11" customFormat="1" ht="12.75">
      <c r="A8" s="64" t="s">
        <v>90</v>
      </c>
      <c r="B8" s="54" t="s">
        <v>342</v>
      </c>
      <c r="C8" s="12"/>
      <c r="D8" s="86"/>
      <c r="E8" s="13">
        <f>BPU!D8</f>
        <v>0</v>
      </c>
      <c r="F8" s="98">
        <f>+D8*E8</f>
        <v>0</v>
      </c>
    </row>
    <row r="9" spans="1:6" s="11" customFormat="1" ht="12.75">
      <c r="A9" s="64"/>
      <c r="B9" s="40" t="s">
        <v>382</v>
      </c>
      <c r="C9" s="12" t="s">
        <v>4</v>
      </c>
      <c r="D9" s="86">
        <v>1</v>
      </c>
      <c r="E9" s="13">
        <f>BPU!D10</f>
        <v>0</v>
      </c>
      <c r="F9" s="98">
        <f>+D9*E9</f>
        <v>0</v>
      </c>
    </row>
    <row r="10" spans="1:8" s="11" customFormat="1" ht="15" customHeight="1">
      <c r="A10" s="65"/>
      <c r="B10" s="5" t="s">
        <v>291</v>
      </c>
      <c r="C10" s="5"/>
      <c r="D10" s="86"/>
      <c r="E10" s="50"/>
      <c r="F10" s="99">
        <f>SUM(F7:F9)</f>
        <v>0</v>
      </c>
      <c r="H10" s="39"/>
    </row>
    <row r="11" spans="1:6" s="11" customFormat="1" ht="15" customHeight="1">
      <c r="A11" s="33" t="s">
        <v>76</v>
      </c>
      <c r="B11" s="4" t="s">
        <v>5</v>
      </c>
      <c r="C11" s="12"/>
      <c r="D11" s="86"/>
      <c r="E11" s="13"/>
      <c r="F11" s="98"/>
    </row>
    <row r="12" spans="1:6" s="11" customFormat="1" ht="15" customHeight="1">
      <c r="A12" s="64" t="s">
        <v>91</v>
      </c>
      <c r="B12" s="7" t="s">
        <v>213</v>
      </c>
      <c r="C12" s="12" t="s">
        <v>6</v>
      </c>
      <c r="D12" s="96">
        <v>38.87</v>
      </c>
      <c r="E12" s="13">
        <f>BPU!D23</f>
        <v>0</v>
      </c>
      <c r="F12" s="98">
        <f>+D12*E12</f>
        <v>0</v>
      </c>
    </row>
    <row r="13" spans="1:6" s="11" customFormat="1" ht="15" customHeight="1">
      <c r="A13" s="64" t="s">
        <v>122</v>
      </c>
      <c r="B13" s="13" t="s">
        <v>7</v>
      </c>
      <c r="C13" s="12" t="s">
        <v>6</v>
      </c>
      <c r="D13" s="96">
        <v>38.87</v>
      </c>
      <c r="E13" s="13">
        <f>BPU!D26</f>
        <v>0</v>
      </c>
      <c r="F13" s="98">
        <f>+D13*E13</f>
        <v>0</v>
      </c>
    </row>
    <row r="14" spans="1:8" s="11" customFormat="1" ht="15" customHeight="1">
      <c r="A14" s="65"/>
      <c r="B14" s="5" t="s">
        <v>186</v>
      </c>
      <c r="C14" s="5"/>
      <c r="D14" s="74"/>
      <c r="E14" s="50"/>
      <c r="F14" s="55">
        <f>SUM(F11:F13)</f>
        <v>0</v>
      </c>
      <c r="H14" s="39"/>
    </row>
    <row r="15" spans="1:6" s="11" customFormat="1" ht="15" customHeight="1">
      <c r="A15" s="33" t="s">
        <v>80</v>
      </c>
      <c r="B15" s="4" t="s">
        <v>14</v>
      </c>
      <c r="C15" s="12"/>
      <c r="D15" s="74"/>
      <c r="E15" s="13"/>
      <c r="F15" s="98"/>
    </row>
    <row r="16" spans="1:6" s="11" customFormat="1" ht="15" customHeight="1">
      <c r="A16" s="64" t="s">
        <v>100</v>
      </c>
      <c r="B16" s="6" t="s">
        <v>17</v>
      </c>
      <c r="C16" s="12"/>
      <c r="D16" s="86"/>
      <c r="E16" s="13"/>
      <c r="F16" s="98"/>
    </row>
    <row r="17" spans="1:6" s="11" customFormat="1" ht="15" customHeight="1">
      <c r="A17" s="65" t="s">
        <v>110</v>
      </c>
      <c r="B17" s="6" t="s">
        <v>68</v>
      </c>
      <c r="C17" s="12"/>
      <c r="D17" s="86"/>
      <c r="E17" s="13"/>
      <c r="F17" s="98"/>
    </row>
    <row r="18" spans="1:6" s="11" customFormat="1" ht="15" customHeight="1">
      <c r="A18" s="64" t="s">
        <v>187</v>
      </c>
      <c r="B18" s="7" t="s">
        <v>196</v>
      </c>
      <c r="C18" s="12" t="s">
        <v>6</v>
      </c>
      <c r="D18" s="86">
        <f>3.156*0.15</f>
        <v>0.4734</v>
      </c>
      <c r="E18" s="98">
        <f>+BPU!D97</f>
        <v>0</v>
      </c>
      <c r="F18" s="98">
        <f>+D18*E18</f>
        <v>0</v>
      </c>
    </row>
    <row r="19" spans="1:6" s="11" customFormat="1" ht="15" customHeight="1">
      <c r="A19" s="64"/>
      <c r="B19" s="27"/>
      <c r="C19" s="28"/>
      <c r="D19" s="86"/>
      <c r="E19" s="98">
        <f>+BPU!D98</f>
        <v>0</v>
      </c>
      <c r="F19" s="98">
        <f>+D19*E19</f>
        <v>0</v>
      </c>
    </row>
    <row r="20" spans="1:6" s="11" customFormat="1" ht="15" customHeight="1">
      <c r="A20" s="64"/>
      <c r="B20" s="27"/>
      <c r="C20" s="28"/>
      <c r="D20" s="86"/>
      <c r="E20" s="98">
        <f>+BPU!D99</f>
        <v>0</v>
      </c>
      <c r="F20" s="98">
        <f>+D20*E20</f>
        <v>0</v>
      </c>
    </row>
    <row r="21" spans="1:8" s="11" customFormat="1" ht="15" customHeight="1">
      <c r="A21" s="65"/>
      <c r="B21" s="5" t="s">
        <v>183</v>
      </c>
      <c r="C21" s="5"/>
      <c r="D21" s="86"/>
      <c r="E21" s="50"/>
      <c r="F21" s="55">
        <f>SUM(F15:F20)</f>
        <v>0</v>
      </c>
      <c r="H21" s="39"/>
    </row>
    <row r="22" spans="1:6" s="11" customFormat="1" ht="15" customHeight="1">
      <c r="A22" s="33" t="s">
        <v>87</v>
      </c>
      <c r="B22" s="4" t="s">
        <v>29</v>
      </c>
      <c r="C22" s="12"/>
      <c r="D22" s="86"/>
      <c r="E22" s="13"/>
      <c r="F22" s="98"/>
    </row>
    <row r="23" spans="1:6" s="11" customFormat="1" ht="15" customHeight="1">
      <c r="A23" s="65"/>
      <c r="B23" s="6" t="s">
        <v>48</v>
      </c>
      <c r="C23" s="12"/>
      <c r="D23" s="86"/>
      <c r="E23" s="13"/>
      <c r="F23" s="98"/>
    </row>
    <row r="24" spans="1:6" s="11" customFormat="1" ht="15" customHeight="1">
      <c r="A24" s="64" t="s">
        <v>87</v>
      </c>
      <c r="B24" s="26" t="s">
        <v>222</v>
      </c>
      <c r="C24" s="12"/>
      <c r="D24" s="86"/>
      <c r="E24" s="13">
        <f>BPU!D212</f>
        <v>0</v>
      </c>
      <c r="F24" s="98">
        <f aca="true" t="shared" si="0" ref="F24:F38">+D24*E24</f>
        <v>0</v>
      </c>
    </row>
    <row r="25" spans="1:6" s="11" customFormat="1" ht="12.75">
      <c r="A25" s="64"/>
      <c r="B25" s="40" t="s">
        <v>382</v>
      </c>
      <c r="C25" s="12" t="s">
        <v>4</v>
      </c>
      <c r="D25" s="86"/>
      <c r="E25" s="13">
        <f>BPU!D214</f>
        <v>0</v>
      </c>
      <c r="F25" s="98">
        <f>+D25*E25</f>
        <v>0</v>
      </c>
    </row>
    <row r="26" spans="1:6" s="11" customFormat="1" ht="15" customHeight="1">
      <c r="A26" s="64" t="s">
        <v>152</v>
      </c>
      <c r="B26" s="26" t="s">
        <v>198</v>
      </c>
      <c r="C26" s="12" t="s">
        <v>26</v>
      </c>
      <c r="D26" s="86"/>
      <c r="E26" s="13">
        <f>BPU!D215</f>
        <v>0</v>
      </c>
      <c r="F26" s="98">
        <f t="shared" si="0"/>
        <v>0</v>
      </c>
    </row>
    <row r="27" spans="1:6" s="11" customFormat="1" ht="15" customHeight="1">
      <c r="A27" s="64" t="s">
        <v>273</v>
      </c>
      <c r="B27" s="7" t="s">
        <v>275</v>
      </c>
      <c r="C27" s="12"/>
      <c r="D27" s="74"/>
      <c r="E27" s="13"/>
      <c r="F27" s="98"/>
    </row>
    <row r="28" spans="1:6" s="11" customFormat="1" ht="15" customHeight="1">
      <c r="A28" s="65"/>
      <c r="B28" s="40" t="s">
        <v>297</v>
      </c>
      <c r="C28" s="12" t="s">
        <v>10</v>
      </c>
      <c r="D28" s="96"/>
      <c r="E28" s="13">
        <f>BPU!D223</f>
        <v>0</v>
      </c>
      <c r="F28" s="98">
        <f t="shared" si="0"/>
        <v>0</v>
      </c>
    </row>
    <row r="29" spans="1:6" s="11" customFormat="1" ht="15" customHeight="1">
      <c r="A29" s="64" t="s">
        <v>153</v>
      </c>
      <c r="B29" s="7" t="s">
        <v>30</v>
      </c>
      <c r="C29" s="12"/>
      <c r="D29" s="36"/>
      <c r="E29" s="13"/>
      <c r="F29" s="98"/>
    </row>
    <row r="30" spans="1:6" s="11" customFormat="1" ht="15" customHeight="1">
      <c r="A30" s="64" t="s">
        <v>270</v>
      </c>
      <c r="B30" s="7" t="s">
        <v>271</v>
      </c>
      <c r="C30" s="12"/>
      <c r="D30" s="86"/>
      <c r="E30" s="13"/>
      <c r="F30" s="98"/>
    </row>
    <row r="31" spans="1:6" s="11" customFormat="1" ht="15" customHeight="1">
      <c r="A31" s="65"/>
      <c r="B31" s="27" t="s">
        <v>64</v>
      </c>
      <c r="C31" s="12" t="s">
        <v>10</v>
      </c>
      <c r="D31" s="86">
        <v>13.58</v>
      </c>
      <c r="E31" s="13">
        <f>BPU!D232</f>
        <v>0</v>
      </c>
      <c r="F31" s="98">
        <f t="shared" si="0"/>
        <v>0</v>
      </c>
    </row>
    <row r="32" spans="1:6" s="11" customFormat="1" ht="15" customHeight="1">
      <c r="A32" s="65"/>
      <c r="B32" s="27" t="s">
        <v>65</v>
      </c>
      <c r="C32" s="12" t="s">
        <v>10</v>
      </c>
      <c r="D32" s="86"/>
      <c r="E32" s="13">
        <f>BPU!D233</f>
        <v>0</v>
      </c>
      <c r="F32" s="98">
        <f t="shared" si="0"/>
        <v>0</v>
      </c>
    </row>
    <row r="33" spans="1:6" s="11" customFormat="1" ht="15" customHeight="1">
      <c r="A33" s="64" t="s">
        <v>155</v>
      </c>
      <c r="B33" s="26" t="s">
        <v>228</v>
      </c>
      <c r="C33" s="12"/>
      <c r="D33" s="86"/>
      <c r="E33" s="13"/>
      <c r="F33" s="98"/>
    </row>
    <row r="34" spans="1:6" s="11" customFormat="1" ht="15" customHeight="1">
      <c r="A34" s="64"/>
      <c r="B34" s="40" t="s">
        <v>298</v>
      </c>
      <c r="C34" s="12" t="s">
        <v>26</v>
      </c>
      <c r="D34" s="86"/>
      <c r="E34" s="13">
        <f>BPU!D237</f>
        <v>0</v>
      </c>
      <c r="F34" s="98">
        <f t="shared" si="0"/>
        <v>0</v>
      </c>
    </row>
    <row r="35" spans="1:6" s="11" customFormat="1" ht="15" customHeight="1">
      <c r="A35" s="64" t="s">
        <v>239</v>
      </c>
      <c r="B35" s="26" t="s">
        <v>227</v>
      </c>
      <c r="C35" s="12" t="s">
        <v>26</v>
      </c>
      <c r="D35" s="86"/>
      <c r="E35" s="13">
        <f>BPU!D239</f>
        <v>0</v>
      </c>
      <c r="F35" s="98">
        <f t="shared" si="0"/>
        <v>0</v>
      </c>
    </row>
    <row r="36" spans="1:6" s="11" customFormat="1" ht="15" customHeight="1">
      <c r="A36" s="64" t="s">
        <v>240</v>
      </c>
      <c r="B36" s="26" t="s">
        <v>229</v>
      </c>
      <c r="C36" s="12" t="s">
        <v>26</v>
      </c>
      <c r="D36" s="86"/>
      <c r="E36" s="13">
        <f>BPU!D240</f>
        <v>0</v>
      </c>
      <c r="F36" s="98">
        <f t="shared" si="0"/>
        <v>0</v>
      </c>
    </row>
    <row r="37" spans="1:6" s="11" customFormat="1" ht="15" customHeight="1">
      <c r="A37" s="64" t="s">
        <v>242</v>
      </c>
      <c r="B37" s="26" t="s">
        <v>428</v>
      </c>
      <c r="C37" s="12" t="s">
        <v>26</v>
      </c>
      <c r="D37" s="86"/>
      <c r="E37" s="13">
        <f>BPU!D242</f>
        <v>0</v>
      </c>
      <c r="F37" s="98">
        <f>+D37*E37</f>
        <v>0</v>
      </c>
    </row>
    <row r="38" spans="1:6" s="11" customFormat="1" ht="15" customHeight="1">
      <c r="A38" s="64" t="s">
        <v>427</v>
      </c>
      <c r="B38" s="26" t="s">
        <v>72</v>
      </c>
      <c r="C38" s="12" t="s">
        <v>26</v>
      </c>
      <c r="D38" s="86">
        <v>3</v>
      </c>
      <c r="E38" s="13">
        <f>BPU!D243</f>
        <v>0</v>
      </c>
      <c r="F38" s="98">
        <f t="shared" si="0"/>
        <v>0</v>
      </c>
    </row>
    <row r="39" spans="1:8" s="11" customFormat="1" ht="15" customHeight="1">
      <c r="A39" s="65"/>
      <c r="B39" s="5" t="s">
        <v>174</v>
      </c>
      <c r="C39" s="5"/>
      <c r="D39" s="86"/>
      <c r="E39" s="50"/>
      <c r="F39" s="55">
        <f>SUM(F23:F38)</f>
        <v>0</v>
      </c>
      <c r="H39" s="39"/>
    </row>
    <row r="40" spans="1:6" s="11" customFormat="1" ht="15" customHeight="1">
      <c r="A40" s="33" t="s">
        <v>88</v>
      </c>
      <c r="B40" s="4" t="s">
        <v>33</v>
      </c>
      <c r="C40" s="12"/>
      <c r="D40" s="86"/>
      <c r="E40" s="13"/>
      <c r="F40" s="13"/>
    </row>
    <row r="41" spans="1:6" s="11" customFormat="1" ht="15" customHeight="1">
      <c r="A41" s="65"/>
      <c r="B41" s="6" t="s">
        <v>48</v>
      </c>
      <c r="C41" s="12"/>
      <c r="D41" s="86"/>
      <c r="E41" s="13"/>
      <c r="F41" s="98"/>
    </row>
    <row r="42" spans="1:6" s="11" customFormat="1" ht="15" customHeight="1">
      <c r="A42" s="67" t="s">
        <v>329</v>
      </c>
      <c r="B42" s="44" t="s">
        <v>265</v>
      </c>
      <c r="C42" s="8" t="s">
        <v>26</v>
      </c>
      <c r="D42" s="86">
        <v>1</v>
      </c>
      <c r="E42" s="13">
        <f>BPU!D298</f>
        <v>0</v>
      </c>
      <c r="F42" s="98">
        <f>+D42*E42</f>
        <v>0</v>
      </c>
    </row>
    <row r="43" spans="1:8" s="11" customFormat="1" ht="15" customHeight="1">
      <c r="A43" s="65"/>
      <c r="B43" s="5" t="s">
        <v>179</v>
      </c>
      <c r="C43" s="5"/>
      <c r="D43" s="86"/>
      <c r="E43" s="50"/>
      <c r="F43" s="55">
        <f>SUM(F40:F42)</f>
        <v>0</v>
      </c>
      <c r="H43" s="39"/>
    </row>
    <row r="44" spans="1:6" s="11" customFormat="1" ht="15" customHeight="1">
      <c r="A44" s="33" t="s">
        <v>89</v>
      </c>
      <c r="B44" s="4" t="s">
        <v>35</v>
      </c>
      <c r="C44" s="12"/>
      <c r="D44" s="86"/>
      <c r="E44" s="13"/>
      <c r="F44" s="13"/>
    </row>
    <row r="45" spans="1:6" s="11" customFormat="1" ht="15" customHeight="1">
      <c r="A45" s="64" t="s">
        <v>215</v>
      </c>
      <c r="B45" s="7" t="s">
        <v>216</v>
      </c>
      <c r="C45" s="12"/>
      <c r="D45" s="86"/>
      <c r="E45" s="13"/>
      <c r="F45" s="98"/>
    </row>
    <row r="46" spans="1:6" s="11" customFormat="1" ht="15" customHeight="1">
      <c r="A46" s="64"/>
      <c r="B46" s="40" t="s">
        <v>304</v>
      </c>
      <c r="C46" s="12" t="s">
        <v>10</v>
      </c>
      <c r="D46" s="86">
        <v>23</v>
      </c>
      <c r="E46" s="13">
        <f>BPU!D303</f>
        <v>0</v>
      </c>
      <c r="F46" s="98">
        <f>+D46*E46</f>
        <v>0</v>
      </c>
    </row>
    <row r="47" spans="1:8" s="11" customFormat="1" ht="15" customHeight="1" thickBot="1">
      <c r="A47" s="68"/>
      <c r="B47" s="18" t="s">
        <v>178</v>
      </c>
      <c r="C47" s="18"/>
      <c r="D47" s="125"/>
      <c r="E47" s="51"/>
      <c r="F47" s="56">
        <f>SUM(F45:F46)</f>
        <v>0</v>
      </c>
      <c r="H47" s="39"/>
    </row>
    <row r="48" spans="1:6" s="11" customFormat="1" ht="15" customHeight="1" thickBot="1" thickTop="1">
      <c r="A48" s="130"/>
      <c r="B48" s="131"/>
      <c r="C48" s="131"/>
      <c r="D48" s="132"/>
      <c r="E48" s="131"/>
      <c r="F48" s="133"/>
    </row>
    <row r="49" spans="1:8" s="11" customFormat="1" ht="15" customHeight="1" thickBot="1" thickTop="1">
      <c r="A49" s="65"/>
      <c r="B49" s="79" t="s">
        <v>465</v>
      </c>
      <c r="C49" s="47"/>
      <c r="D49" s="89"/>
      <c r="E49" s="47"/>
      <c r="F49" s="72">
        <f>SUM(F7:F48)/2</f>
        <v>0</v>
      </c>
      <c r="H49" s="113"/>
    </row>
    <row r="50" spans="1:6" s="11" customFormat="1" ht="15" customHeight="1" thickBot="1" thickTop="1">
      <c r="A50" s="68"/>
      <c r="B50" s="70"/>
      <c r="C50" s="70"/>
      <c r="D50" s="90"/>
      <c r="E50" s="70"/>
      <c r="F50" s="71"/>
    </row>
    <row r="51" spans="1:5" s="11" customFormat="1" ht="15" customHeight="1" thickTop="1">
      <c r="A51" s="46"/>
      <c r="B51" s="47"/>
      <c r="C51" s="47"/>
      <c r="D51" s="91"/>
      <c r="E51" s="47"/>
    </row>
    <row r="52" spans="1:5" s="11" customFormat="1" ht="15" customHeight="1">
      <c r="A52" s="46"/>
      <c r="B52" s="47"/>
      <c r="C52" s="47"/>
      <c r="D52" s="92"/>
      <c r="E52" s="47"/>
    </row>
    <row r="53" spans="1:5" s="11" customFormat="1" ht="15" customHeight="1">
      <c r="A53" s="46"/>
      <c r="B53" s="47"/>
      <c r="C53" s="47"/>
      <c r="D53" s="92"/>
      <c r="E53" s="47"/>
    </row>
    <row r="54" spans="1:5" s="11" customFormat="1" ht="15" customHeight="1">
      <c r="A54" s="46"/>
      <c r="B54" s="47"/>
      <c r="C54" s="47"/>
      <c r="D54" s="92"/>
      <c r="E54" s="47"/>
    </row>
    <row r="55" spans="1:5" s="11" customFormat="1" ht="15" customHeight="1">
      <c r="A55" s="46"/>
      <c r="B55" s="47"/>
      <c r="C55" s="47"/>
      <c r="D55" s="92"/>
      <c r="E55" s="47"/>
    </row>
    <row r="56" spans="1:5" s="11" customFormat="1" ht="15" customHeight="1">
      <c r="A56" s="46"/>
      <c r="B56" s="47"/>
      <c r="C56" s="47"/>
      <c r="D56" s="92"/>
      <c r="E56" s="47"/>
    </row>
    <row r="57" spans="1:5" s="11" customFormat="1" ht="15" customHeight="1">
      <c r="A57" s="46"/>
      <c r="B57" s="47"/>
      <c r="C57" s="47"/>
      <c r="D57" s="91"/>
      <c r="E57" s="47"/>
    </row>
    <row r="58" spans="1:5" s="11" customFormat="1" ht="15" customHeight="1">
      <c r="A58" s="46"/>
      <c r="B58" s="47"/>
      <c r="C58" s="47"/>
      <c r="D58" s="92"/>
      <c r="E58" s="47"/>
    </row>
    <row r="59" spans="1:5" s="11" customFormat="1" ht="15" customHeight="1">
      <c r="A59" s="46"/>
      <c r="B59" s="47"/>
      <c r="C59" s="47"/>
      <c r="D59" s="93"/>
      <c r="E59" s="47"/>
    </row>
    <row r="60" spans="1:5" s="11" customFormat="1" ht="15" customHeight="1">
      <c r="A60" s="46"/>
      <c r="B60" s="47"/>
      <c r="C60" s="47"/>
      <c r="D60" s="92"/>
      <c r="E60" s="47"/>
    </row>
    <row r="61" spans="1:5" ht="15" customHeight="1">
      <c r="A61" s="48"/>
      <c r="B61" s="49"/>
      <c r="C61" s="49"/>
      <c r="D61" s="92"/>
      <c r="E61" s="49"/>
    </row>
    <row r="62" spans="1:5" ht="15" customHeight="1">
      <c r="A62" s="48"/>
      <c r="B62" s="49"/>
      <c r="C62" s="49"/>
      <c r="D62" s="93"/>
      <c r="E62" s="49"/>
    </row>
    <row r="63" spans="1:5" ht="15" customHeight="1">
      <c r="A63" s="48"/>
      <c r="B63" s="49"/>
      <c r="C63" s="49"/>
      <c r="D63" s="93"/>
      <c r="E63" s="49"/>
    </row>
    <row r="64" spans="1:5" ht="15" customHeight="1">
      <c r="A64" s="48"/>
      <c r="B64" s="49"/>
      <c r="C64" s="49"/>
      <c r="D64" s="91"/>
      <c r="E64" s="49"/>
    </row>
    <row r="65" spans="1:5" ht="15" customHeight="1">
      <c r="A65" s="48"/>
      <c r="B65" s="49"/>
      <c r="C65" s="49"/>
      <c r="D65" s="92"/>
      <c r="E65" s="49"/>
    </row>
    <row r="66" ht="15" customHeight="1">
      <c r="D66" s="94"/>
    </row>
    <row r="67" ht="15" customHeight="1">
      <c r="D67" s="94"/>
    </row>
    <row r="68" ht="15" customHeight="1">
      <c r="D68" s="94"/>
    </row>
    <row r="69" ht="15" customHeight="1">
      <c r="D69" s="94"/>
    </row>
    <row r="70" spans="2:5" s="32" customFormat="1" ht="15" customHeight="1">
      <c r="B70" s="1"/>
      <c r="C70" s="1"/>
      <c r="D70" s="94"/>
      <c r="E70" s="1"/>
    </row>
    <row r="71" spans="2:5" s="32" customFormat="1" ht="15" customHeight="1">
      <c r="B71" s="1"/>
      <c r="C71" s="1"/>
      <c r="D71" s="94"/>
      <c r="E71" s="1"/>
    </row>
    <row r="72" spans="2:5" s="32" customFormat="1" ht="15" customHeight="1">
      <c r="B72" s="1"/>
      <c r="C72" s="1"/>
      <c r="D72" s="94"/>
      <c r="E72" s="1"/>
    </row>
    <row r="73" spans="2:5" s="32" customFormat="1" ht="15" customHeight="1">
      <c r="B73" s="1"/>
      <c r="C73" s="1"/>
      <c r="D73" s="94"/>
      <c r="E73" s="1"/>
    </row>
    <row r="74" spans="2:5" s="32" customFormat="1" ht="15" customHeight="1">
      <c r="B74" s="1"/>
      <c r="C74" s="1"/>
      <c r="D74" s="94"/>
      <c r="E74" s="1"/>
    </row>
    <row r="75" spans="2:5" s="32" customFormat="1" ht="15" customHeight="1">
      <c r="B75" s="1"/>
      <c r="C75" s="1"/>
      <c r="D75" s="94"/>
      <c r="E75" s="1"/>
    </row>
    <row r="76" spans="2:5" s="32" customFormat="1" ht="15" customHeight="1">
      <c r="B76" s="1"/>
      <c r="C76" s="1"/>
      <c r="D76" s="94"/>
      <c r="E76" s="1"/>
    </row>
    <row r="77" spans="2:5" s="32" customFormat="1" ht="15" customHeight="1">
      <c r="B77" s="1"/>
      <c r="C77" s="1"/>
      <c r="D77" s="94"/>
      <c r="E77" s="1"/>
    </row>
    <row r="78" spans="2:5" s="32" customFormat="1" ht="15" customHeight="1">
      <c r="B78" s="1"/>
      <c r="C78" s="1"/>
      <c r="D78" s="94"/>
      <c r="E78" s="1"/>
    </row>
    <row r="79" spans="2:5" s="32" customFormat="1" ht="15" customHeight="1">
      <c r="B79" s="1"/>
      <c r="C79" s="1"/>
      <c r="D79" s="94"/>
      <c r="E79" s="1"/>
    </row>
    <row r="80" spans="2:5" s="32" customFormat="1" ht="15" customHeight="1">
      <c r="B80" s="1"/>
      <c r="C80" s="1"/>
      <c r="D80" s="94"/>
      <c r="E80" s="1"/>
    </row>
    <row r="81" spans="2:5" s="32" customFormat="1" ht="15" customHeight="1">
      <c r="B81" s="1"/>
      <c r="C81" s="1"/>
      <c r="D81" s="94"/>
      <c r="E81" s="1"/>
    </row>
    <row r="82" spans="2:5" s="32" customFormat="1" ht="15" customHeight="1">
      <c r="B82" s="1"/>
      <c r="C82" s="1"/>
      <c r="D82" s="94"/>
      <c r="E82" s="1"/>
    </row>
    <row r="83" spans="2:5" s="32" customFormat="1" ht="15" customHeight="1">
      <c r="B83" s="1"/>
      <c r="C83" s="1"/>
      <c r="D83" s="94"/>
      <c r="E83" s="1"/>
    </row>
    <row r="84" spans="2:5" s="32" customFormat="1" ht="15" customHeight="1">
      <c r="B84" s="1"/>
      <c r="C84" s="1"/>
      <c r="D84" s="94"/>
      <c r="E84" s="1"/>
    </row>
    <row r="85" spans="2:5" s="32" customFormat="1" ht="15" customHeight="1">
      <c r="B85" s="1"/>
      <c r="C85" s="1"/>
      <c r="D85" s="94"/>
      <c r="E85" s="1"/>
    </row>
    <row r="86" spans="2:5" s="32" customFormat="1" ht="15" customHeight="1">
      <c r="B86" s="1"/>
      <c r="C86" s="1"/>
      <c r="D86" s="94"/>
      <c r="E86" s="1"/>
    </row>
    <row r="87" spans="2:5" s="32" customFormat="1" ht="15" customHeight="1">
      <c r="B87" s="1"/>
      <c r="C87" s="1"/>
      <c r="D87" s="95"/>
      <c r="E87" s="1"/>
    </row>
    <row r="88" spans="2:5" s="32" customFormat="1" ht="15" customHeight="1">
      <c r="B88" s="1"/>
      <c r="C88" s="1"/>
      <c r="D88" s="95"/>
      <c r="E88" s="1"/>
    </row>
    <row r="89" spans="2:5" s="32" customFormat="1" ht="15" customHeight="1">
      <c r="B89" s="1"/>
      <c r="C89" s="1"/>
      <c r="D89" s="95"/>
      <c r="E89" s="1"/>
    </row>
    <row r="90" spans="2:5" s="32" customFormat="1" ht="15" customHeight="1">
      <c r="B90" s="1"/>
      <c r="C90" s="1"/>
      <c r="D90" s="95"/>
      <c r="E90" s="1"/>
    </row>
    <row r="91" spans="2:5" s="32" customFormat="1" ht="15" customHeight="1">
      <c r="B91" s="1"/>
      <c r="C91" s="1"/>
      <c r="D91" s="95"/>
      <c r="E91" s="1"/>
    </row>
    <row r="92" spans="2:5" s="32" customFormat="1" ht="15" customHeight="1">
      <c r="B92" s="1"/>
      <c r="C92" s="1"/>
      <c r="D92" s="95"/>
      <c r="E92" s="1"/>
    </row>
    <row r="93" spans="2:5" s="32" customFormat="1" ht="15" customHeight="1">
      <c r="B93" s="1"/>
      <c r="C93" s="1"/>
      <c r="D93" s="95"/>
      <c r="E93" s="1"/>
    </row>
    <row r="94" spans="2:5" s="32" customFormat="1" ht="15" customHeight="1">
      <c r="B94" s="1"/>
      <c r="C94" s="1"/>
      <c r="D94" s="95"/>
      <c r="E94" s="1"/>
    </row>
    <row r="95" spans="2:5" s="32" customFormat="1" ht="15" customHeight="1">
      <c r="B95" s="1"/>
      <c r="C95" s="1"/>
      <c r="D95" s="95"/>
      <c r="E95" s="1"/>
    </row>
    <row r="96" spans="2:5" s="32" customFormat="1" ht="15" customHeight="1">
      <c r="B96" s="1"/>
      <c r="C96" s="1"/>
      <c r="D96" s="95"/>
      <c r="E96" s="1"/>
    </row>
    <row r="97" spans="2:5" s="32" customFormat="1" ht="15" customHeight="1">
      <c r="B97" s="1"/>
      <c r="C97" s="1"/>
      <c r="D97" s="95"/>
      <c r="E97" s="1"/>
    </row>
    <row r="98" spans="2:5" s="32" customFormat="1" ht="15" customHeight="1">
      <c r="B98" s="1"/>
      <c r="C98" s="1"/>
      <c r="D98" s="95"/>
      <c r="E98" s="1"/>
    </row>
    <row r="99" spans="2:5" s="32" customFormat="1" ht="15" customHeight="1">
      <c r="B99" s="1"/>
      <c r="C99" s="1"/>
      <c r="D99" s="95"/>
      <c r="E99" s="1"/>
    </row>
    <row r="100" spans="2:5" s="32" customFormat="1" ht="15" customHeight="1">
      <c r="B100" s="1"/>
      <c r="C100" s="1"/>
      <c r="D100" s="95"/>
      <c r="E100" s="1"/>
    </row>
    <row r="101" spans="2:5" s="32" customFormat="1" ht="15" customHeight="1">
      <c r="B101" s="1"/>
      <c r="C101" s="1"/>
      <c r="D101" s="95"/>
      <c r="E101" s="1"/>
    </row>
    <row r="102" spans="2:5" s="32" customFormat="1" ht="15" customHeight="1">
      <c r="B102" s="1"/>
      <c r="C102" s="1"/>
      <c r="D102" s="95"/>
      <c r="E102" s="1"/>
    </row>
    <row r="103" spans="2:5" s="32" customFormat="1" ht="15" customHeight="1">
      <c r="B103" s="1"/>
      <c r="C103" s="1"/>
      <c r="D103" s="95"/>
      <c r="E103" s="1"/>
    </row>
    <row r="104" spans="2:5" s="32" customFormat="1" ht="15" customHeight="1">
      <c r="B104" s="1"/>
      <c r="C104" s="1"/>
      <c r="D104" s="95"/>
      <c r="E104" s="1"/>
    </row>
    <row r="105" spans="2:5" s="32" customFormat="1" ht="15" customHeight="1">
      <c r="B105" s="1"/>
      <c r="C105" s="1"/>
      <c r="D105" s="95"/>
      <c r="E105" s="1"/>
    </row>
    <row r="106" spans="2:5" s="32" customFormat="1" ht="15" customHeight="1">
      <c r="B106" s="1"/>
      <c r="C106" s="1"/>
      <c r="D106" s="95"/>
      <c r="E106" s="1"/>
    </row>
    <row r="107" spans="2:5" s="32" customFormat="1" ht="15" customHeight="1">
      <c r="B107" s="1"/>
      <c r="C107" s="1"/>
      <c r="D107" s="95"/>
      <c r="E107" s="1"/>
    </row>
    <row r="108" spans="2:5" s="32" customFormat="1" ht="15" customHeight="1">
      <c r="B108" s="1"/>
      <c r="C108" s="1"/>
      <c r="D108" s="95"/>
      <c r="E108" s="1"/>
    </row>
    <row r="109" spans="2:5" s="32" customFormat="1" ht="15" customHeight="1">
      <c r="B109" s="1"/>
      <c r="C109" s="1"/>
      <c r="D109" s="95"/>
      <c r="E109" s="1"/>
    </row>
    <row r="110" spans="2:5" s="32" customFormat="1" ht="15" customHeight="1">
      <c r="B110" s="1"/>
      <c r="C110" s="1"/>
      <c r="D110" s="95"/>
      <c r="E110" s="1"/>
    </row>
    <row r="111" spans="2:5" s="32" customFormat="1" ht="15" customHeight="1">
      <c r="B111" s="1"/>
      <c r="C111" s="1"/>
      <c r="D111" s="95"/>
      <c r="E111" s="1"/>
    </row>
    <row r="112" spans="2:5" s="32" customFormat="1" ht="15" customHeight="1">
      <c r="B112" s="1"/>
      <c r="C112" s="1"/>
      <c r="D112" s="95"/>
      <c r="E112" s="1"/>
    </row>
    <row r="113" spans="2:5" s="32" customFormat="1" ht="15" customHeight="1">
      <c r="B113" s="1"/>
      <c r="C113" s="1"/>
      <c r="D113" s="95"/>
      <c r="E113" s="1"/>
    </row>
    <row r="114" spans="2:5" s="32" customFormat="1" ht="15" customHeight="1">
      <c r="B114" s="1"/>
      <c r="C114" s="1"/>
      <c r="D114" s="95"/>
      <c r="E114" s="1"/>
    </row>
    <row r="115" spans="2:5" s="32" customFormat="1" ht="15" customHeight="1">
      <c r="B115" s="1"/>
      <c r="C115" s="1"/>
      <c r="D115" s="95"/>
      <c r="E115" s="1"/>
    </row>
    <row r="116" spans="2:5" s="32" customFormat="1" ht="15" customHeight="1">
      <c r="B116" s="1"/>
      <c r="C116" s="1"/>
      <c r="D116" s="95"/>
      <c r="E116" s="1"/>
    </row>
    <row r="117" spans="2:5" s="32" customFormat="1" ht="15" customHeight="1">
      <c r="B117" s="1"/>
      <c r="C117" s="1"/>
      <c r="D117" s="95"/>
      <c r="E117" s="1"/>
    </row>
    <row r="118" spans="2:5" s="32" customFormat="1" ht="15" customHeight="1">
      <c r="B118" s="1"/>
      <c r="C118" s="1"/>
      <c r="D118" s="95"/>
      <c r="E118" s="1"/>
    </row>
    <row r="119" spans="2:5" s="32" customFormat="1" ht="15" customHeight="1">
      <c r="B119" s="1"/>
      <c r="C119" s="1"/>
      <c r="D119" s="95"/>
      <c r="E119" s="1"/>
    </row>
    <row r="120" spans="2:5" s="32" customFormat="1" ht="15" customHeight="1">
      <c r="B120" s="1"/>
      <c r="C120" s="1"/>
      <c r="D120" s="95"/>
      <c r="E120" s="1"/>
    </row>
    <row r="121" spans="2:5" s="32" customFormat="1" ht="15" customHeight="1">
      <c r="B121" s="1"/>
      <c r="C121" s="1"/>
      <c r="D121" s="95"/>
      <c r="E121" s="1"/>
    </row>
    <row r="122" spans="2:5" s="32" customFormat="1" ht="15" customHeight="1">
      <c r="B122" s="1"/>
      <c r="C122" s="1"/>
      <c r="D122" s="95"/>
      <c r="E122" s="1"/>
    </row>
    <row r="123" spans="2:5" s="32" customFormat="1" ht="15" customHeight="1">
      <c r="B123" s="1"/>
      <c r="C123" s="1"/>
      <c r="D123" s="95"/>
      <c r="E123" s="1"/>
    </row>
    <row r="124" spans="2:5" s="32" customFormat="1" ht="15" customHeight="1">
      <c r="B124" s="1"/>
      <c r="C124" s="1"/>
      <c r="D124" s="95"/>
      <c r="E124" s="1"/>
    </row>
    <row r="125" spans="2:5" s="32" customFormat="1" ht="15" customHeight="1">
      <c r="B125" s="1"/>
      <c r="C125" s="1"/>
      <c r="D125" s="95"/>
      <c r="E125" s="1"/>
    </row>
    <row r="126" spans="2:5" s="32" customFormat="1" ht="15" customHeight="1">
      <c r="B126" s="1"/>
      <c r="C126" s="1"/>
      <c r="D126" s="95"/>
      <c r="E126" s="1"/>
    </row>
    <row r="127" spans="2:5" s="32" customFormat="1" ht="15" customHeight="1">
      <c r="B127" s="1"/>
      <c r="C127" s="1"/>
      <c r="D127" s="95"/>
      <c r="E127" s="1"/>
    </row>
    <row r="128" spans="2:5" s="32" customFormat="1" ht="15" customHeight="1">
      <c r="B128" s="1"/>
      <c r="C128" s="1"/>
      <c r="D128" s="95"/>
      <c r="E128" s="1"/>
    </row>
    <row r="129" spans="2:5" s="32" customFormat="1" ht="15" customHeight="1">
      <c r="B129" s="1"/>
      <c r="C129" s="1"/>
      <c r="D129" s="95"/>
      <c r="E129" s="1"/>
    </row>
    <row r="130" spans="2:5" s="32" customFormat="1" ht="15" customHeight="1">
      <c r="B130" s="1"/>
      <c r="C130" s="1"/>
      <c r="D130" s="95"/>
      <c r="E130" s="1"/>
    </row>
    <row r="131" spans="2:5" s="32" customFormat="1" ht="15" customHeight="1">
      <c r="B131" s="1"/>
      <c r="C131" s="1"/>
      <c r="D131" s="95"/>
      <c r="E131" s="1"/>
    </row>
    <row r="132" spans="2:5" s="32" customFormat="1" ht="15" customHeight="1">
      <c r="B132" s="1"/>
      <c r="C132" s="1"/>
      <c r="D132" s="95"/>
      <c r="E132" s="1"/>
    </row>
    <row r="133" spans="2:5" s="32" customFormat="1" ht="15" customHeight="1">
      <c r="B133" s="1"/>
      <c r="C133" s="1"/>
      <c r="D133" s="95"/>
      <c r="E133" s="1"/>
    </row>
    <row r="134" spans="2:5" s="32" customFormat="1" ht="15" customHeight="1">
      <c r="B134" s="1"/>
      <c r="C134" s="1"/>
      <c r="D134" s="95"/>
      <c r="E134" s="1"/>
    </row>
    <row r="135" spans="2:5" s="32" customFormat="1" ht="15" customHeight="1">
      <c r="B135" s="1"/>
      <c r="C135" s="1"/>
      <c r="D135" s="95"/>
      <c r="E135" s="1"/>
    </row>
    <row r="136" spans="2:5" s="32" customFormat="1" ht="15" customHeight="1">
      <c r="B136" s="1"/>
      <c r="C136" s="1"/>
      <c r="D136" s="95"/>
      <c r="E136" s="1"/>
    </row>
    <row r="137" spans="2:5" s="32" customFormat="1" ht="15" customHeight="1">
      <c r="B137" s="1"/>
      <c r="C137" s="1"/>
      <c r="D137" s="95"/>
      <c r="E137" s="1"/>
    </row>
    <row r="138" spans="2:5" s="32" customFormat="1" ht="15" customHeight="1">
      <c r="B138" s="1"/>
      <c r="C138" s="1"/>
      <c r="D138" s="95"/>
      <c r="E138" s="1"/>
    </row>
    <row r="139" spans="2:5" s="32" customFormat="1" ht="15" customHeight="1">
      <c r="B139" s="1"/>
      <c r="C139" s="1"/>
      <c r="D139" s="95"/>
      <c r="E139" s="1"/>
    </row>
    <row r="140" spans="2:5" s="32" customFormat="1" ht="15" customHeight="1">
      <c r="B140" s="1"/>
      <c r="C140" s="1"/>
      <c r="D140" s="95"/>
      <c r="E140" s="1"/>
    </row>
    <row r="141" spans="2:5" s="32" customFormat="1" ht="15" customHeight="1">
      <c r="B141" s="1"/>
      <c r="C141" s="1"/>
      <c r="D141" s="95"/>
      <c r="E141" s="1"/>
    </row>
    <row r="142" spans="2:5" s="32" customFormat="1" ht="15" customHeight="1">
      <c r="B142" s="1"/>
      <c r="C142" s="1"/>
      <c r="D142" s="95"/>
      <c r="E142" s="1"/>
    </row>
    <row r="143" spans="2:5" s="32" customFormat="1" ht="15" customHeight="1">
      <c r="B143" s="1"/>
      <c r="C143" s="1"/>
      <c r="D143" s="95"/>
      <c r="E143" s="1"/>
    </row>
    <row r="144" spans="2:5" s="32" customFormat="1" ht="15" customHeight="1">
      <c r="B144" s="1"/>
      <c r="C144" s="1"/>
      <c r="D144" s="95"/>
      <c r="E144" s="1"/>
    </row>
    <row r="145" spans="2:5" s="32" customFormat="1" ht="15" customHeight="1">
      <c r="B145" s="1"/>
      <c r="C145" s="1"/>
      <c r="D145" s="95"/>
      <c r="E145" s="1"/>
    </row>
  </sheetData>
  <sheetProtection/>
  <mergeCells count="8">
    <mergeCell ref="A1:F1"/>
    <mergeCell ref="A5:A6"/>
    <mergeCell ref="B5:B6"/>
    <mergeCell ref="C5:C6"/>
    <mergeCell ref="D5:D6"/>
    <mergeCell ref="E5:E6"/>
    <mergeCell ref="F5:F6"/>
    <mergeCell ref="A3:F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2" r:id="rId1"/>
  <headerFooter alignWithMargins="0">
    <oddFooter>&amp;C&amp;"Arial,Italique"&amp;8Page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showZeros="0" view="pageBreakPreview" zoomScale="60" zoomScalePageLayoutView="0" workbookViewId="0" topLeftCell="A1">
      <selection activeCell="I29" sqref="I29"/>
    </sheetView>
  </sheetViews>
  <sheetFormatPr defaultColWidth="11.421875" defaultRowHeight="12.75"/>
  <cols>
    <col min="1" max="1" width="10.28125" style="32" bestFit="1" customWidth="1"/>
    <col min="2" max="2" width="61.7109375" style="1" bestFit="1" customWidth="1"/>
    <col min="3" max="3" width="3.421875" style="1" bestFit="1" customWidth="1"/>
    <col min="4" max="4" width="10.8515625" style="95" bestFit="1" customWidth="1"/>
    <col min="5" max="5" width="14.57421875" style="1" bestFit="1" customWidth="1"/>
    <col min="6" max="6" width="17.57421875" style="1" bestFit="1" customWidth="1"/>
    <col min="7" max="7" width="15.8515625" style="1" customWidth="1"/>
    <col min="8" max="16384" width="11.421875" style="1" customWidth="1"/>
  </cols>
  <sheetData>
    <row r="1" spans="1:6" ht="15" customHeight="1">
      <c r="A1" s="148" t="s">
        <v>492</v>
      </c>
      <c r="B1" s="148"/>
      <c r="C1" s="148"/>
      <c r="D1" s="148"/>
      <c r="E1" s="148"/>
      <c r="F1" s="148"/>
    </row>
    <row r="2" spans="1:4" ht="15" customHeight="1">
      <c r="A2" s="16"/>
      <c r="B2" s="16"/>
      <c r="C2" s="16"/>
      <c r="D2" s="83"/>
    </row>
    <row r="3" spans="1:6" ht="15" customHeight="1">
      <c r="A3" s="148" t="s">
        <v>527</v>
      </c>
      <c r="B3" s="148"/>
      <c r="C3" s="148"/>
      <c r="D3" s="148"/>
      <c r="E3" s="148"/>
      <c r="F3" s="148"/>
    </row>
    <row r="4" spans="1:6" ht="15" customHeight="1" thickBot="1">
      <c r="A4" s="57"/>
      <c r="B4" s="57"/>
      <c r="C4" s="57"/>
      <c r="D4" s="84"/>
      <c r="F4" s="25">
        <v>44858</v>
      </c>
    </row>
    <row r="5" spans="1:6" s="11" customFormat="1" ht="15" customHeight="1" thickTop="1">
      <c r="A5" s="149" t="s">
        <v>75</v>
      </c>
      <c r="B5" s="151" t="s">
        <v>0</v>
      </c>
      <c r="C5" s="151" t="s">
        <v>1</v>
      </c>
      <c r="D5" s="149" t="s">
        <v>2</v>
      </c>
      <c r="E5" s="146" t="s">
        <v>37</v>
      </c>
      <c r="F5" s="160" t="s">
        <v>36</v>
      </c>
    </row>
    <row r="6" spans="1:6" s="11" customFormat="1" ht="15" customHeight="1" thickBot="1">
      <c r="A6" s="156"/>
      <c r="B6" s="157"/>
      <c r="C6" s="157"/>
      <c r="D6" s="156"/>
      <c r="E6" s="162"/>
      <c r="F6" s="163"/>
    </row>
    <row r="7" spans="1:6" s="11" customFormat="1" ht="15" customHeight="1" thickTop="1">
      <c r="A7" s="63" t="s">
        <v>86</v>
      </c>
      <c r="B7" s="116" t="s">
        <v>27</v>
      </c>
      <c r="C7" s="14"/>
      <c r="D7" s="124"/>
      <c r="E7" s="58"/>
      <c r="F7" s="97"/>
    </row>
    <row r="8" spans="1:6" s="11" customFormat="1" ht="15" customHeight="1">
      <c r="A8" s="64" t="s">
        <v>506</v>
      </c>
      <c r="B8" s="7" t="s">
        <v>507</v>
      </c>
      <c r="C8" s="8" t="s">
        <v>12</v>
      </c>
      <c r="D8" s="86">
        <f>3.9*2</f>
        <v>7.8</v>
      </c>
      <c r="E8" s="98">
        <f>+BPU!D202</f>
        <v>0</v>
      </c>
      <c r="F8" s="98">
        <f>+D8*E8</f>
        <v>0</v>
      </c>
    </row>
    <row r="9" spans="1:8" s="11" customFormat="1" ht="15" customHeight="1">
      <c r="A9" s="65"/>
      <c r="B9" s="5" t="s">
        <v>493</v>
      </c>
      <c r="C9" s="5"/>
      <c r="D9" s="86"/>
      <c r="E9" s="50"/>
      <c r="F9" s="55">
        <f>SUM(F8:F8)</f>
        <v>0</v>
      </c>
      <c r="H9" s="39"/>
    </row>
    <row r="10" spans="1:6" s="11" customFormat="1" ht="15" customHeight="1">
      <c r="A10" s="33" t="s">
        <v>87</v>
      </c>
      <c r="B10" s="4" t="s">
        <v>29</v>
      </c>
      <c r="C10" s="12"/>
      <c r="D10" s="86"/>
      <c r="E10" s="13"/>
      <c r="F10" s="98"/>
    </row>
    <row r="11" spans="1:6" s="11" customFormat="1" ht="15" customHeight="1">
      <c r="A11" s="65"/>
      <c r="B11" s="6" t="s">
        <v>48</v>
      </c>
      <c r="C11" s="12"/>
      <c r="D11" s="86"/>
      <c r="E11" s="13"/>
      <c r="F11" s="98"/>
    </row>
    <row r="12" spans="1:6" s="11" customFormat="1" ht="15" customHeight="1">
      <c r="A12" s="64" t="s">
        <v>87</v>
      </c>
      <c r="B12" s="26" t="s">
        <v>222</v>
      </c>
      <c r="C12" s="12"/>
      <c r="D12" s="86"/>
      <c r="E12" s="13">
        <f>BPU!D212</f>
        <v>0</v>
      </c>
      <c r="F12" s="98">
        <f aca="true" t="shared" si="0" ref="F12:F26">+D12*E12</f>
        <v>0</v>
      </c>
    </row>
    <row r="13" spans="1:6" s="11" customFormat="1" ht="12.75">
      <c r="A13" s="64"/>
      <c r="B13" s="40" t="s">
        <v>382</v>
      </c>
      <c r="C13" s="12" t="s">
        <v>4</v>
      </c>
      <c r="D13" s="86">
        <v>1</v>
      </c>
      <c r="E13" s="13">
        <f>BPU!D214</f>
        <v>0</v>
      </c>
      <c r="F13" s="98">
        <f>+D13*E13</f>
        <v>0</v>
      </c>
    </row>
    <row r="14" spans="1:6" s="11" customFormat="1" ht="15" customHeight="1">
      <c r="A14" s="64" t="s">
        <v>152</v>
      </c>
      <c r="B14" s="26" t="s">
        <v>198</v>
      </c>
      <c r="C14" s="12" t="s">
        <v>26</v>
      </c>
      <c r="D14" s="86">
        <v>13</v>
      </c>
      <c r="E14" s="13">
        <f>BPU!D215</f>
        <v>0</v>
      </c>
      <c r="F14" s="98">
        <f t="shared" si="0"/>
        <v>0</v>
      </c>
    </row>
    <row r="15" spans="1:6" s="11" customFormat="1" ht="15" customHeight="1">
      <c r="A15" s="64" t="s">
        <v>273</v>
      </c>
      <c r="B15" s="7" t="s">
        <v>275</v>
      </c>
      <c r="C15" s="12"/>
      <c r="D15" s="74"/>
      <c r="E15" s="13"/>
      <c r="F15" s="98"/>
    </row>
    <row r="16" spans="1:6" s="11" customFormat="1" ht="15" customHeight="1">
      <c r="A16" s="65"/>
      <c r="B16" s="40" t="s">
        <v>297</v>
      </c>
      <c r="C16" s="12" t="s">
        <v>10</v>
      </c>
      <c r="D16" s="96">
        <v>167.62</v>
      </c>
      <c r="E16" s="13">
        <f>BPU!D223</f>
        <v>0</v>
      </c>
      <c r="F16" s="98">
        <f t="shared" si="0"/>
        <v>0</v>
      </c>
    </row>
    <row r="17" spans="1:6" s="11" customFormat="1" ht="15" customHeight="1">
      <c r="A17" s="64" t="s">
        <v>153</v>
      </c>
      <c r="B17" s="7" t="s">
        <v>30</v>
      </c>
      <c r="C17" s="12"/>
      <c r="D17" s="36"/>
      <c r="E17" s="13"/>
      <c r="F17" s="98"/>
    </row>
    <row r="18" spans="1:6" s="11" customFormat="1" ht="15" customHeight="1">
      <c r="A18" s="64" t="s">
        <v>270</v>
      </c>
      <c r="B18" s="7" t="s">
        <v>271</v>
      </c>
      <c r="C18" s="12"/>
      <c r="D18" s="86"/>
      <c r="E18" s="13"/>
      <c r="F18" s="98"/>
    </row>
    <row r="19" spans="1:6" s="11" customFormat="1" ht="15" customHeight="1">
      <c r="A19" s="65"/>
      <c r="B19" s="27" t="s">
        <v>64</v>
      </c>
      <c r="C19" s="12" t="s">
        <v>10</v>
      </c>
      <c r="D19" s="86"/>
      <c r="E19" s="13">
        <f>BPU!D232</f>
        <v>0</v>
      </c>
      <c r="F19" s="98">
        <f t="shared" si="0"/>
        <v>0</v>
      </c>
    </row>
    <row r="20" spans="1:6" s="11" customFormat="1" ht="15" customHeight="1">
      <c r="A20" s="65"/>
      <c r="B20" s="27" t="s">
        <v>65</v>
      </c>
      <c r="C20" s="12" t="s">
        <v>10</v>
      </c>
      <c r="D20" s="86"/>
      <c r="E20" s="13">
        <f>BPU!D233</f>
        <v>0</v>
      </c>
      <c r="F20" s="98">
        <f t="shared" si="0"/>
        <v>0</v>
      </c>
    </row>
    <row r="21" spans="1:6" s="11" customFormat="1" ht="15" customHeight="1">
      <c r="A21" s="64" t="s">
        <v>155</v>
      </c>
      <c r="B21" s="26" t="s">
        <v>228</v>
      </c>
      <c r="C21" s="12"/>
      <c r="D21" s="86"/>
      <c r="E21" s="13"/>
      <c r="F21" s="98"/>
    </row>
    <row r="22" spans="1:6" s="11" customFormat="1" ht="15" customHeight="1">
      <c r="A22" s="64"/>
      <c r="B22" s="40" t="s">
        <v>298</v>
      </c>
      <c r="C22" s="12" t="s">
        <v>26</v>
      </c>
      <c r="D22" s="86"/>
      <c r="E22" s="13">
        <f>BPU!D237</f>
        <v>0</v>
      </c>
      <c r="F22" s="98">
        <f t="shared" si="0"/>
        <v>0</v>
      </c>
    </row>
    <row r="23" spans="1:6" s="11" customFormat="1" ht="15" customHeight="1">
      <c r="A23" s="64" t="s">
        <v>239</v>
      </c>
      <c r="B23" s="26" t="s">
        <v>227</v>
      </c>
      <c r="C23" s="12" t="s">
        <v>26</v>
      </c>
      <c r="D23" s="86"/>
      <c r="E23" s="13">
        <f>BPU!D239</f>
        <v>0</v>
      </c>
      <c r="F23" s="98">
        <f t="shared" si="0"/>
        <v>0</v>
      </c>
    </row>
    <row r="24" spans="1:6" s="11" customFormat="1" ht="15" customHeight="1">
      <c r="A24" s="64" t="s">
        <v>240</v>
      </c>
      <c r="B24" s="26" t="s">
        <v>229</v>
      </c>
      <c r="C24" s="12" t="s">
        <v>26</v>
      </c>
      <c r="D24" s="86">
        <v>4</v>
      </c>
      <c r="E24" s="13">
        <f>BPU!D240</f>
        <v>0</v>
      </c>
      <c r="F24" s="98">
        <f t="shared" si="0"/>
        <v>0</v>
      </c>
    </row>
    <row r="25" spans="1:6" s="11" customFormat="1" ht="15" customHeight="1">
      <c r="A25" s="64" t="s">
        <v>242</v>
      </c>
      <c r="B25" s="26" t="s">
        <v>428</v>
      </c>
      <c r="C25" s="12" t="s">
        <v>26</v>
      </c>
      <c r="D25" s="86"/>
      <c r="E25" s="13">
        <f>BPU!D242</f>
        <v>0</v>
      </c>
      <c r="F25" s="98">
        <f>+D25*E25</f>
        <v>0</v>
      </c>
    </row>
    <row r="26" spans="1:6" s="11" customFormat="1" ht="15" customHeight="1">
      <c r="A26" s="64" t="s">
        <v>427</v>
      </c>
      <c r="B26" s="26" t="s">
        <v>72</v>
      </c>
      <c r="C26" s="12" t="s">
        <v>26</v>
      </c>
      <c r="D26" s="86"/>
      <c r="E26" s="13">
        <f>BPU!D243</f>
        <v>0</v>
      </c>
      <c r="F26" s="98">
        <f t="shared" si="0"/>
        <v>0</v>
      </c>
    </row>
    <row r="27" spans="1:8" s="11" customFormat="1" ht="15" customHeight="1">
      <c r="A27" s="65"/>
      <c r="B27" s="5" t="s">
        <v>174</v>
      </c>
      <c r="C27" s="5"/>
      <c r="D27" s="86"/>
      <c r="E27" s="50"/>
      <c r="F27" s="55">
        <f>SUM(F11:F26)</f>
        <v>0</v>
      </c>
      <c r="H27" s="39"/>
    </row>
    <row r="28" spans="1:6" s="11" customFormat="1" ht="15" customHeight="1">
      <c r="A28" s="33" t="s">
        <v>88</v>
      </c>
      <c r="B28" s="4" t="s">
        <v>33</v>
      </c>
      <c r="C28" s="12"/>
      <c r="D28" s="86"/>
      <c r="E28" s="13"/>
      <c r="F28" s="13"/>
    </row>
    <row r="29" spans="1:6" s="11" customFormat="1" ht="15" customHeight="1">
      <c r="A29" s="65"/>
      <c r="B29" s="6" t="s">
        <v>48</v>
      </c>
      <c r="C29" s="12"/>
      <c r="D29" s="86"/>
      <c r="E29" s="13"/>
      <c r="F29" s="98"/>
    </row>
    <row r="30" spans="1:6" s="11" customFormat="1" ht="15" customHeight="1">
      <c r="A30" s="67" t="s">
        <v>329</v>
      </c>
      <c r="B30" s="44" t="s">
        <v>265</v>
      </c>
      <c r="C30" s="8" t="s">
        <v>26</v>
      </c>
      <c r="D30" s="86"/>
      <c r="E30" s="13">
        <f>BPU!D298</f>
        <v>0</v>
      </c>
      <c r="F30" s="98">
        <f>+D30*E30</f>
        <v>0</v>
      </c>
    </row>
    <row r="31" spans="1:8" s="11" customFormat="1" ht="15" customHeight="1">
      <c r="A31" s="65"/>
      <c r="B31" s="5" t="s">
        <v>179</v>
      </c>
      <c r="C31" s="5"/>
      <c r="D31" s="86"/>
      <c r="E31" s="50"/>
      <c r="F31" s="55">
        <f>SUM(F28:F30)</f>
        <v>0</v>
      </c>
      <c r="H31" s="39"/>
    </row>
    <row r="32" spans="1:6" s="11" customFormat="1" ht="15" customHeight="1">
      <c r="A32" s="33" t="s">
        <v>173</v>
      </c>
      <c r="B32" s="6" t="s">
        <v>172</v>
      </c>
      <c r="C32" s="12"/>
      <c r="D32" s="86"/>
      <c r="E32" s="13"/>
      <c r="F32" s="13"/>
    </row>
    <row r="33" spans="1:6" s="62" customFormat="1" ht="25.5">
      <c r="A33" s="126" t="s">
        <v>171</v>
      </c>
      <c r="B33" s="103" t="s">
        <v>422</v>
      </c>
      <c r="C33" s="109" t="s">
        <v>26</v>
      </c>
      <c r="D33" s="127"/>
      <c r="E33" s="61">
        <f>BPU!D315</f>
        <v>0</v>
      </c>
      <c r="F33" s="128">
        <f>+D33*E33</f>
        <v>0</v>
      </c>
    </row>
    <row r="34" spans="1:6" s="11" customFormat="1" ht="15" customHeight="1">
      <c r="A34" s="67" t="s">
        <v>175</v>
      </c>
      <c r="B34" s="7" t="s">
        <v>309</v>
      </c>
      <c r="C34" s="8"/>
      <c r="D34" s="86"/>
      <c r="E34" s="13"/>
      <c r="F34" s="98"/>
    </row>
    <row r="35" spans="1:6" s="11" customFormat="1" ht="15" customHeight="1">
      <c r="A35" s="67"/>
      <c r="B35" s="40" t="s">
        <v>487</v>
      </c>
      <c r="C35" s="8" t="s">
        <v>26</v>
      </c>
      <c r="D35" s="86">
        <v>1</v>
      </c>
      <c r="E35" s="13">
        <f>BPU!D317</f>
        <v>0</v>
      </c>
      <c r="F35" s="98">
        <f>+D35*E35</f>
        <v>0</v>
      </c>
    </row>
    <row r="36" spans="1:6" s="11" customFormat="1" ht="15" customHeight="1">
      <c r="A36" s="67"/>
      <c r="B36" s="40" t="s">
        <v>488</v>
      </c>
      <c r="C36" s="8" t="s">
        <v>26</v>
      </c>
      <c r="D36" s="86"/>
      <c r="E36" s="13">
        <f>BPU!D318</f>
        <v>0</v>
      </c>
      <c r="F36" s="98">
        <f>+D36*E36</f>
        <v>0</v>
      </c>
    </row>
    <row r="37" spans="1:6" s="43" customFormat="1" ht="12.75">
      <c r="A37" s="67" t="s">
        <v>177</v>
      </c>
      <c r="B37" s="41" t="s">
        <v>233</v>
      </c>
      <c r="C37" s="42" t="s">
        <v>10</v>
      </c>
      <c r="D37" s="86">
        <v>97.39</v>
      </c>
      <c r="E37" s="59">
        <f>BPU!D319</f>
        <v>0</v>
      </c>
      <c r="F37" s="101">
        <f>+D37*E37</f>
        <v>0</v>
      </c>
    </row>
    <row r="38" spans="1:6" s="43" customFormat="1" ht="25.5">
      <c r="A38" s="67" t="s">
        <v>429</v>
      </c>
      <c r="B38" s="41" t="s">
        <v>430</v>
      </c>
      <c r="C38" s="42" t="s">
        <v>10</v>
      </c>
      <c r="D38" s="86">
        <v>48.66</v>
      </c>
      <c r="E38" s="59">
        <f>BPU!D320</f>
        <v>0</v>
      </c>
      <c r="F38" s="101">
        <f>+D38*E38</f>
        <v>0</v>
      </c>
    </row>
    <row r="39" spans="1:6" s="43" customFormat="1" ht="12.75">
      <c r="A39" s="67" t="s">
        <v>461</v>
      </c>
      <c r="B39" s="41" t="s">
        <v>462</v>
      </c>
      <c r="C39" s="42" t="s">
        <v>34</v>
      </c>
      <c r="D39" s="86"/>
      <c r="E39" s="59">
        <f>BPU!D340</f>
        <v>0</v>
      </c>
      <c r="F39" s="101">
        <f>+D39*E39</f>
        <v>0</v>
      </c>
    </row>
    <row r="40" spans="1:8" s="11" customFormat="1" ht="15" customHeight="1" thickBot="1">
      <c r="A40" s="68"/>
      <c r="B40" s="18" t="s">
        <v>293</v>
      </c>
      <c r="C40" s="18"/>
      <c r="D40" s="69"/>
      <c r="E40" s="51"/>
      <c r="F40" s="56">
        <f>SUM(F33:F39)</f>
        <v>0</v>
      </c>
      <c r="H40" s="39"/>
    </row>
    <row r="41" spans="1:6" s="11" customFormat="1" ht="15" customHeight="1" thickBot="1" thickTop="1">
      <c r="A41" s="65"/>
      <c r="B41" s="47"/>
      <c r="C41" s="47"/>
      <c r="D41" s="89"/>
      <c r="E41" s="47"/>
      <c r="F41" s="123"/>
    </row>
    <row r="42" spans="1:8" s="11" customFormat="1" ht="15" customHeight="1" thickBot="1" thickTop="1">
      <c r="A42" s="65"/>
      <c r="B42" s="79" t="s">
        <v>465</v>
      </c>
      <c r="C42" s="47"/>
      <c r="D42" s="89"/>
      <c r="E42" s="47"/>
      <c r="F42" s="72">
        <f>SUM(F7:F41)/2</f>
        <v>0</v>
      </c>
      <c r="H42" s="113"/>
    </row>
    <row r="43" spans="1:6" s="11" customFormat="1" ht="15" customHeight="1" thickBot="1" thickTop="1">
      <c r="A43" s="68"/>
      <c r="B43" s="70"/>
      <c r="C43" s="70"/>
      <c r="D43" s="90"/>
      <c r="E43" s="70"/>
      <c r="F43" s="71"/>
    </row>
    <row r="44" spans="1:5" s="11" customFormat="1" ht="15" customHeight="1" thickTop="1">
      <c r="A44" s="46"/>
      <c r="B44" s="47"/>
      <c r="C44" s="47"/>
      <c r="D44" s="91"/>
      <c r="E44" s="47"/>
    </row>
    <row r="45" spans="1:5" s="11" customFormat="1" ht="15" customHeight="1">
      <c r="A45" s="46"/>
      <c r="B45" s="47"/>
      <c r="C45" s="47"/>
      <c r="D45" s="92"/>
      <c r="E45" s="47"/>
    </row>
    <row r="46" spans="1:5" s="11" customFormat="1" ht="15" customHeight="1">
      <c r="A46" s="46"/>
      <c r="B46" s="47"/>
      <c r="C46" s="47"/>
      <c r="D46" s="92"/>
      <c r="E46" s="47"/>
    </row>
    <row r="47" spans="1:5" s="11" customFormat="1" ht="15" customHeight="1">
      <c r="A47" s="46"/>
      <c r="B47" s="47"/>
      <c r="C47" s="47"/>
      <c r="D47" s="92"/>
      <c r="E47" s="47"/>
    </row>
    <row r="48" spans="1:5" s="11" customFormat="1" ht="15" customHeight="1">
      <c r="A48" s="46"/>
      <c r="B48" s="47"/>
      <c r="C48" s="47"/>
      <c r="D48" s="92"/>
      <c r="E48" s="47"/>
    </row>
    <row r="49" spans="1:5" s="11" customFormat="1" ht="15" customHeight="1">
      <c r="A49" s="46"/>
      <c r="B49" s="47"/>
      <c r="C49" s="47"/>
      <c r="D49" s="92"/>
      <c r="E49" s="47"/>
    </row>
    <row r="50" spans="1:5" s="11" customFormat="1" ht="15" customHeight="1">
      <c r="A50" s="46"/>
      <c r="B50" s="47"/>
      <c r="C50" s="47"/>
      <c r="D50" s="91"/>
      <c r="E50" s="47"/>
    </row>
    <row r="51" spans="1:5" s="11" customFormat="1" ht="15" customHeight="1">
      <c r="A51" s="46"/>
      <c r="B51" s="47"/>
      <c r="C51" s="47"/>
      <c r="D51" s="92"/>
      <c r="E51" s="47"/>
    </row>
    <row r="52" spans="1:5" s="11" customFormat="1" ht="15" customHeight="1">
      <c r="A52" s="46"/>
      <c r="B52" s="47"/>
      <c r="C52" s="47"/>
      <c r="D52" s="93"/>
      <c r="E52" s="47"/>
    </row>
    <row r="53" spans="1:5" s="11" customFormat="1" ht="15" customHeight="1">
      <c r="A53" s="46"/>
      <c r="B53" s="47"/>
      <c r="C53" s="47"/>
      <c r="D53" s="92"/>
      <c r="E53" s="47"/>
    </row>
    <row r="54" spans="1:5" ht="15" customHeight="1">
      <c r="A54" s="48"/>
      <c r="B54" s="49"/>
      <c r="C54" s="49"/>
      <c r="D54" s="92"/>
      <c r="E54" s="49"/>
    </row>
    <row r="55" spans="1:5" ht="15" customHeight="1">
      <c r="A55" s="48"/>
      <c r="B55" s="49"/>
      <c r="C55" s="49"/>
      <c r="D55" s="93"/>
      <c r="E55" s="49"/>
    </row>
    <row r="56" spans="1:5" ht="15" customHeight="1">
      <c r="A56" s="48"/>
      <c r="B56" s="49"/>
      <c r="C56" s="49"/>
      <c r="D56" s="93"/>
      <c r="E56" s="49"/>
    </row>
    <row r="57" spans="1:5" ht="15" customHeight="1">
      <c r="A57" s="48"/>
      <c r="B57" s="49"/>
      <c r="C57" s="49"/>
      <c r="D57" s="91"/>
      <c r="E57" s="49"/>
    </row>
    <row r="58" spans="1:5" ht="15" customHeight="1">
      <c r="A58" s="48"/>
      <c r="B58" s="49"/>
      <c r="C58" s="49"/>
      <c r="D58" s="92"/>
      <c r="E58" s="49"/>
    </row>
    <row r="59" ht="15" customHeight="1">
      <c r="D59" s="94"/>
    </row>
    <row r="60" ht="15" customHeight="1">
      <c r="D60" s="94"/>
    </row>
    <row r="61" ht="15" customHeight="1">
      <c r="D61" s="94"/>
    </row>
    <row r="62" ht="15" customHeight="1">
      <c r="D62" s="94"/>
    </row>
    <row r="63" spans="2:5" s="32" customFormat="1" ht="15" customHeight="1">
      <c r="B63" s="1"/>
      <c r="C63" s="1"/>
      <c r="D63" s="94"/>
      <c r="E63" s="1"/>
    </row>
    <row r="64" spans="2:5" s="32" customFormat="1" ht="15" customHeight="1">
      <c r="B64" s="1"/>
      <c r="C64" s="1"/>
      <c r="D64" s="94"/>
      <c r="E64" s="1"/>
    </row>
    <row r="65" spans="2:5" s="32" customFormat="1" ht="15" customHeight="1">
      <c r="B65" s="1"/>
      <c r="C65" s="1"/>
      <c r="D65" s="94"/>
      <c r="E65" s="1"/>
    </row>
    <row r="66" spans="2:5" s="32" customFormat="1" ht="15" customHeight="1">
      <c r="B66" s="1"/>
      <c r="C66" s="1"/>
      <c r="D66" s="94"/>
      <c r="E66" s="1"/>
    </row>
    <row r="67" spans="2:5" s="32" customFormat="1" ht="15" customHeight="1">
      <c r="B67" s="1"/>
      <c r="C67" s="1"/>
      <c r="D67" s="94"/>
      <c r="E67" s="1"/>
    </row>
    <row r="68" spans="2:5" s="32" customFormat="1" ht="15" customHeight="1">
      <c r="B68" s="1"/>
      <c r="C68" s="1"/>
      <c r="D68" s="94"/>
      <c r="E68" s="1"/>
    </row>
    <row r="69" spans="2:5" s="32" customFormat="1" ht="15" customHeight="1">
      <c r="B69" s="1"/>
      <c r="C69" s="1"/>
      <c r="D69" s="94"/>
      <c r="E69" s="1"/>
    </row>
    <row r="70" spans="2:5" s="32" customFormat="1" ht="15" customHeight="1">
      <c r="B70" s="1"/>
      <c r="C70" s="1"/>
      <c r="D70" s="94"/>
      <c r="E70" s="1"/>
    </row>
    <row r="71" spans="2:5" s="32" customFormat="1" ht="15" customHeight="1">
      <c r="B71" s="1"/>
      <c r="C71" s="1"/>
      <c r="D71" s="94"/>
      <c r="E71" s="1"/>
    </row>
    <row r="72" spans="2:5" s="32" customFormat="1" ht="15" customHeight="1">
      <c r="B72" s="1"/>
      <c r="C72" s="1"/>
      <c r="D72" s="94"/>
      <c r="E72" s="1"/>
    </row>
    <row r="73" spans="2:5" s="32" customFormat="1" ht="15" customHeight="1">
      <c r="B73" s="1"/>
      <c r="C73" s="1"/>
      <c r="D73" s="94"/>
      <c r="E73" s="1"/>
    </row>
    <row r="74" spans="2:5" s="32" customFormat="1" ht="15" customHeight="1">
      <c r="B74" s="1"/>
      <c r="C74" s="1"/>
      <c r="D74" s="94"/>
      <c r="E74" s="1"/>
    </row>
    <row r="75" spans="2:5" s="32" customFormat="1" ht="15" customHeight="1">
      <c r="B75" s="1"/>
      <c r="C75" s="1"/>
      <c r="D75" s="94"/>
      <c r="E75" s="1"/>
    </row>
    <row r="76" spans="2:5" s="32" customFormat="1" ht="15" customHeight="1">
      <c r="B76" s="1"/>
      <c r="C76" s="1"/>
      <c r="D76" s="94"/>
      <c r="E76" s="1"/>
    </row>
    <row r="77" spans="2:5" s="32" customFormat="1" ht="15" customHeight="1">
      <c r="B77" s="1"/>
      <c r="C77" s="1"/>
      <c r="D77" s="94"/>
      <c r="E77" s="1"/>
    </row>
    <row r="78" spans="2:5" s="32" customFormat="1" ht="15" customHeight="1">
      <c r="B78" s="1"/>
      <c r="C78" s="1"/>
      <c r="D78" s="94"/>
      <c r="E78" s="1"/>
    </row>
    <row r="79" spans="2:5" s="32" customFormat="1" ht="15" customHeight="1">
      <c r="B79" s="1"/>
      <c r="C79" s="1"/>
      <c r="D79" s="94"/>
      <c r="E79" s="1"/>
    </row>
    <row r="80" spans="2:5" s="32" customFormat="1" ht="15" customHeight="1">
      <c r="B80" s="1"/>
      <c r="C80" s="1"/>
      <c r="D80" s="95"/>
      <c r="E80" s="1"/>
    </row>
    <row r="81" spans="2:5" s="32" customFormat="1" ht="15" customHeight="1">
      <c r="B81" s="1"/>
      <c r="C81" s="1"/>
      <c r="D81" s="95"/>
      <c r="E81" s="1"/>
    </row>
    <row r="82" spans="2:5" s="32" customFormat="1" ht="15" customHeight="1">
      <c r="B82" s="1"/>
      <c r="C82" s="1"/>
      <c r="D82" s="95"/>
      <c r="E82" s="1"/>
    </row>
    <row r="83" spans="2:5" s="32" customFormat="1" ht="15" customHeight="1">
      <c r="B83" s="1"/>
      <c r="C83" s="1"/>
      <c r="D83" s="95"/>
      <c r="E83" s="1"/>
    </row>
    <row r="84" spans="2:5" s="32" customFormat="1" ht="15" customHeight="1">
      <c r="B84" s="1"/>
      <c r="C84" s="1"/>
      <c r="D84" s="95"/>
      <c r="E84" s="1"/>
    </row>
    <row r="85" spans="2:5" s="32" customFormat="1" ht="15" customHeight="1">
      <c r="B85" s="1"/>
      <c r="C85" s="1"/>
      <c r="D85" s="95"/>
      <c r="E85" s="1"/>
    </row>
    <row r="86" spans="2:5" s="32" customFormat="1" ht="15" customHeight="1">
      <c r="B86" s="1"/>
      <c r="C86" s="1"/>
      <c r="D86" s="95"/>
      <c r="E86" s="1"/>
    </row>
    <row r="87" spans="2:5" s="32" customFormat="1" ht="15" customHeight="1">
      <c r="B87" s="1"/>
      <c r="C87" s="1"/>
      <c r="D87" s="95"/>
      <c r="E87" s="1"/>
    </row>
    <row r="88" spans="2:5" s="32" customFormat="1" ht="15" customHeight="1">
      <c r="B88" s="1"/>
      <c r="C88" s="1"/>
      <c r="D88" s="95"/>
      <c r="E88" s="1"/>
    </row>
    <row r="89" spans="2:5" s="32" customFormat="1" ht="15" customHeight="1">
      <c r="B89" s="1"/>
      <c r="C89" s="1"/>
      <c r="D89" s="95"/>
      <c r="E89" s="1"/>
    </row>
    <row r="90" spans="2:5" s="32" customFormat="1" ht="15" customHeight="1">
      <c r="B90" s="1"/>
      <c r="C90" s="1"/>
      <c r="D90" s="95"/>
      <c r="E90" s="1"/>
    </row>
    <row r="91" spans="2:5" s="32" customFormat="1" ht="15" customHeight="1">
      <c r="B91" s="1"/>
      <c r="C91" s="1"/>
      <c r="D91" s="95"/>
      <c r="E91" s="1"/>
    </row>
    <row r="92" spans="2:5" s="32" customFormat="1" ht="15" customHeight="1">
      <c r="B92" s="1"/>
      <c r="C92" s="1"/>
      <c r="D92" s="95"/>
      <c r="E92" s="1"/>
    </row>
    <row r="93" spans="2:5" s="32" customFormat="1" ht="15" customHeight="1">
      <c r="B93" s="1"/>
      <c r="C93" s="1"/>
      <c r="D93" s="95"/>
      <c r="E93" s="1"/>
    </row>
    <row r="94" spans="2:5" s="32" customFormat="1" ht="15" customHeight="1">
      <c r="B94" s="1"/>
      <c r="C94" s="1"/>
      <c r="D94" s="95"/>
      <c r="E94" s="1"/>
    </row>
    <row r="95" spans="2:5" s="32" customFormat="1" ht="15" customHeight="1">
      <c r="B95" s="1"/>
      <c r="C95" s="1"/>
      <c r="D95" s="95"/>
      <c r="E95" s="1"/>
    </row>
    <row r="96" spans="2:5" s="32" customFormat="1" ht="15" customHeight="1">
      <c r="B96" s="1"/>
      <c r="C96" s="1"/>
      <c r="D96" s="95"/>
      <c r="E96" s="1"/>
    </row>
    <row r="97" spans="2:5" s="32" customFormat="1" ht="15" customHeight="1">
      <c r="B97" s="1"/>
      <c r="C97" s="1"/>
      <c r="D97" s="95"/>
      <c r="E97" s="1"/>
    </row>
    <row r="98" spans="2:5" s="32" customFormat="1" ht="15" customHeight="1">
      <c r="B98" s="1"/>
      <c r="C98" s="1"/>
      <c r="D98" s="95"/>
      <c r="E98" s="1"/>
    </row>
    <row r="99" spans="2:5" s="32" customFormat="1" ht="15" customHeight="1">
      <c r="B99" s="1"/>
      <c r="C99" s="1"/>
      <c r="D99" s="95"/>
      <c r="E99" s="1"/>
    </row>
    <row r="100" spans="2:5" s="32" customFormat="1" ht="15" customHeight="1">
      <c r="B100" s="1"/>
      <c r="C100" s="1"/>
      <c r="D100" s="95"/>
      <c r="E100" s="1"/>
    </row>
    <row r="101" spans="2:5" s="32" customFormat="1" ht="15" customHeight="1">
      <c r="B101" s="1"/>
      <c r="C101" s="1"/>
      <c r="D101" s="95"/>
      <c r="E101" s="1"/>
    </row>
    <row r="102" spans="2:5" s="32" customFormat="1" ht="15" customHeight="1">
      <c r="B102" s="1"/>
      <c r="C102" s="1"/>
      <c r="D102" s="95"/>
      <c r="E102" s="1"/>
    </row>
    <row r="103" spans="2:5" s="32" customFormat="1" ht="15" customHeight="1">
      <c r="B103" s="1"/>
      <c r="C103" s="1"/>
      <c r="D103" s="95"/>
      <c r="E103" s="1"/>
    </row>
    <row r="104" spans="2:5" s="32" customFormat="1" ht="15" customHeight="1">
      <c r="B104" s="1"/>
      <c r="C104" s="1"/>
      <c r="D104" s="95"/>
      <c r="E104" s="1"/>
    </row>
    <row r="105" spans="2:5" s="32" customFormat="1" ht="15" customHeight="1">
      <c r="B105" s="1"/>
      <c r="C105" s="1"/>
      <c r="D105" s="95"/>
      <c r="E105" s="1"/>
    </row>
    <row r="106" spans="2:5" s="32" customFormat="1" ht="15" customHeight="1">
      <c r="B106" s="1"/>
      <c r="C106" s="1"/>
      <c r="D106" s="95"/>
      <c r="E106" s="1"/>
    </row>
    <row r="107" spans="2:5" s="32" customFormat="1" ht="15" customHeight="1">
      <c r="B107" s="1"/>
      <c r="C107" s="1"/>
      <c r="D107" s="95"/>
      <c r="E107" s="1"/>
    </row>
    <row r="108" spans="2:5" s="32" customFormat="1" ht="15" customHeight="1">
      <c r="B108" s="1"/>
      <c r="C108" s="1"/>
      <c r="D108" s="95"/>
      <c r="E108" s="1"/>
    </row>
    <row r="109" spans="2:5" s="32" customFormat="1" ht="15" customHeight="1">
      <c r="B109" s="1"/>
      <c r="C109" s="1"/>
      <c r="D109" s="95"/>
      <c r="E109" s="1"/>
    </row>
    <row r="110" spans="2:5" s="32" customFormat="1" ht="15" customHeight="1">
      <c r="B110" s="1"/>
      <c r="C110" s="1"/>
      <c r="D110" s="95"/>
      <c r="E110" s="1"/>
    </row>
    <row r="111" spans="2:5" s="32" customFormat="1" ht="15" customHeight="1">
      <c r="B111" s="1"/>
      <c r="C111" s="1"/>
      <c r="D111" s="95"/>
      <c r="E111" s="1"/>
    </row>
    <row r="112" spans="2:5" s="32" customFormat="1" ht="15" customHeight="1">
      <c r="B112" s="1"/>
      <c r="C112" s="1"/>
      <c r="D112" s="95"/>
      <c r="E112" s="1"/>
    </row>
    <row r="113" spans="2:5" s="32" customFormat="1" ht="15" customHeight="1">
      <c r="B113" s="1"/>
      <c r="C113" s="1"/>
      <c r="D113" s="95"/>
      <c r="E113" s="1"/>
    </row>
    <row r="114" spans="2:5" s="32" customFormat="1" ht="15" customHeight="1">
      <c r="B114" s="1"/>
      <c r="C114" s="1"/>
      <c r="D114" s="95"/>
      <c r="E114" s="1"/>
    </row>
    <row r="115" spans="2:5" s="32" customFormat="1" ht="15" customHeight="1">
      <c r="B115" s="1"/>
      <c r="C115" s="1"/>
      <c r="D115" s="95"/>
      <c r="E115" s="1"/>
    </row>
    <row r="116" spans="2:5" s="32" customFormat="1" ht="15" customHeight="1">
      <c r="B116" s="1"/>
      <c r="C116" s="1"/>
      <c r="D116" s="95"/>
      <c r="E116" s="1"/>
    </row>
    <row r="117" spans="2:5" s="32" customFormat="1" ht="15" customHeight="1">
      <c r="B117" s="1"/>
      <c r="C117" s="1"/>
      <c r="D117" s="95"/>
      <c r="E117" s="1"/>
    </row>
    <row r="118" spans="2:5" s="32" customFormat="1" ht="15" customHeight="1">
      <c r="B118" s="1"/>
      <c r="C118" s="1"/>
      <c r="D118" s="95"/>
      <c r="E118" s="1"/>
    </row>
    <row r="119" spans="2:5" s="32" customFormat="1" ht="15" customHeight="1">
      <c r="B119" s="1"/>
      <c r="C119" s="1"/>
      <c r="D119" s="95"/>
      <c r="E119" s="1"/>
    </row>
    <row r="120" spans="2:5" s="32" customFormat="1" ht="15" customHeight="1">
      <c r="B120" s="1"/>
      <c r="C120" s="1"/>
      <c r="D120" s="95"/>
      <c r="E120" s="1"/>
    </row>
    <row r="121" spans="2:5" s="32" customFormat="1" ht="15" customHeight="1">
      <c r="B121" s="1"/>
      <c r="C121" s="1"/>
      <c r="D121" s="95"/>
      <c r="E121" s="1"/>
    </row>
    <row r="122" spans="2:5" s="32" customFormat="1" ht="15" customHeight="1">
      <c r="B122" s="1"/>
      <c r="C122" s="1"/>
      <c r="D122" s="95"/>
      <c r="E122" s="1"/>
    </row>
    <row r="123" spans="2:5" s="32" customFormat="1" ht="15" customHeight="1">
      <c r="B123" s="1"/>
      <c r="C123" s="1"/>
      <c r="D123" s="95"/>
      <c r="E123" s="1"/>
    </row>
    <row r="124" spans="2:5" s="32" customFormat="1" ht="15" customHeight="1">
      <c r="B124" s="1"/>
      <c r="C124" s="1"/>
      <c r="D124" s="95"/>
      <c r="E124" s="1"/>
    </row>
    <row r="125" spans="2:5" s="32" customFormat="1" ht="15" customHeight="1">
      <c r="B125" s="1"/>
      <c r="C125" s="1"/>
      <c r="D125" s="95"/>
      <c r="E125" s="1"/>
    </row>
    <row r="126" spans="2:5" s="32" customFormat="1" ht="15" customHeight="1">
      <c r="B126" s="1"/>
      <c r="C126" s="1"/>
      <c r="D126" s="95"/>
      <c r="E126" s="1"/>
    </row>
    <row r="127" spans="2:5" s="32" customFormat="1" ht="15" customHeight="1">
      <c r="B127" s="1"/>
      <c r="C127" s="1"/>
      <c r="D127" s="95"/>
      <c r="E127" s="1"/>
    </row>
    <row r="128" spans="2:5" s="32" customFormat="1" ht="15" customHeight="1">
      <c r="B128" s="1"/>
      <c r="C128" s="1"/>
      <c r="D128" s="95"/>
      <c r="E128" s="1"/>
    </row>
    <row r="129" spans="2:5" s="32" customFormat="1" ht="15" customHeight="1">
      <c r="B129" s="1"/>
      <c r="C129" s="1"/>
      <c r="D129" s="95"/>
      <c r="E129" s="1"/>
    </row>
    <row r="130" spans="2:5" s="32" customFormat="1" ht="15" customHeight="1">
      <c r="B130" s="1"/>
      <c r="C130" s="1"/>
      <c r="D130" s="95"/>
      <c r="E130" s="1"/>
    </row>
    <row r="131" spans="2:5" s="32" customFormat="1" ht="15" customHeight="1">
      <c r="B131" s="1"/>
      <c r="C131" s="1"/>
      <c r="D131" s="95"/>
      <c r="E131" s="1"/>
    </row>
    <row r="132" spans="2:5" s="32" customFormat="1" ht="15" customHeight="1">
      <c r="B132" s="1"/>
      <c r="C132" s="1"/>
      <c r="D132" s="95"/>
      <c r="E132" s="1"/>
    </row>
    <row r="133" spans="2:5" s="32" customFormat="1" ht="15" customHeight="1">
      <c r="B133" s="1"/>
      <c r="C133" s="1"/>
      <c r="D133" s="95"/>
      <c r="E133" s="1"/>
    </row>
    <row r="134" spans="2:5" s="32" customFormat="1" ht="15" customHeight="1">
      <c r="B134" s="1"/>
      <c r="C134" s="1"/>
      <c r="D134" s="95"/>
      <c r="E134" s="1"/>
    </row>
    <row r="135" spans="2:5" s="32" customFormat="1" ht="15" customHeight="1">
      <c r="B135" s="1"/>
      <c r="C135" s="1"/>
      <c r="D135" s="95"/>
      <c r="E135" s="1"/>
    </row>
    <row r="136" spans="2:5" s="32" customFormat="1" ht="15" customHeight="1">
      <c r="B136" s="1"/>
      <c r="C136" s="1"/>
      <c r="D136" s="95"/>
      <c r="E136" s="1"/>
    </row>
    <row r="137" spans="2:5" s="32" customFormat="1" ht="15" customHeight="1">
      <c r="B137" s="1"/>
      <c r="C137" s="1"/>
      <c r="D137" s="95"/>
      <c r="E137" s="1"/>
    </row>
    <row r="138" spans="2:5" s="32" customFormat="1" ht="15" customHeight="1">
      <c r="B138" s="1"/>
      <c r="C138" s="1"/>
      <c r="D138" s="95"/>
      <c r="E138" s="1"/>
    </row>
  </sheetData>
  <sheetProtection/>
  <mergeCells count="8">
    <mergeCell ref="A1:F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82" r:id="rId1"/>
  <headerFooter alignWithMargins="0">
    <oddFooter>&amp;C&amp;"Arial,Italique"&amp;8Page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Mathieu</cp:lastModifiedBy>
  <cp:lastPrinted>2022-11-07T18:09:24Z</cp:lastPrinted>
  <dcterms:created xsi:type="dcterms:W3CDTF">2007-05-03T12:43:39Z</dcterms:created>
  <dcterms:modified xsi:type="dcterms:W3CDTF">2022-11-10T12:41:55Z</dcterms:modified>
  <cp:category/>
  <cp:version/>
  <cp:contentType/>
  <cp:contentStatus/>
</cp:coreProperties>
</file>